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S:\DOKUMENTI\LENKA DOKUMENTI\FINANCIJSKA IZVJESCA ZA PRORACUNSKE KORISNIKE\DJEČIJI VRTIĆ PRIVLAKA\2025\"/>
    </mc:Choice>
  </mc:AlternateContent>
  <xr:revisionPtr revIDLastSave="0" documentId="13_ncr:1_{0A82B5D6-3A4D-4B6C-9149-511AABA495DD}"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c r="F344" i="9"/>
  <c r="F343" i="9"/>
  <c r="F342" i="9" s="1"/>
  <c r="M341" i="9"/>
  <c r="F341" i="9" s="1"/>
  <c r="L341" i="9"/>
  <c r="E341" i="9"/>
  <c r="H340" i="9"/>
  <c r="G340" i="9"/>
  <c r="F340" i="9"/>
  <c r="E340" i="9"/>
  <c r="F339" i="9"/>
  <c r="F338" i="9"/>
  <c r="F337" i="9"/>
  <c r="F336" i="9"/>
  <c r="H335" i="9"/>
  <c r="G335" i="9"/>
  <c r="E335" i="9" s="1"/>
  <c r="F335" i="9"/>
  <c r="F334" i="9"/>
  <c r="H333" i="9"/>
  <c r="G333" i="9"/>
  <c r="F333" i="9"/>
  <c r="E333" i="9"/>
  <c r="B333" i="9" s="1"/>
  <c r="H332" i="9"/>
  <c r="G332" i="9"/>
  <c r="F332" i="9"/>
  <c r="E332" i="9"/>
  <c r="H331" i="9"/>
  <c r="G331" i="9"/>
  <c r="E331" i="9" s="1"/>
  <c r="F331" i="9"/>
  <c r="H330" i="9"/>
  <c r="G330" i="9"/>
  <c r="F330" i="9"/>
  <c r="H329" i="9"/>
  <c r="G329" i="9"/>
  <c r="F329" i="9"/>
  <c r="E329" i="9"/>
  <c r="B329" i="9" s="1"/>
  <c r="H328" i="9"/>
  <c r="G328" i="9"/>
  <c r="F328" i="9"/>
  <c r="E328" i="9"/>
  <c r="H327" i="9"/>
  <c r="G327" i="9"/>
  <c r="E327" i="9" s="1"/>
  <c r="F327" i="9"/>
  <c r="H326" i="9"/>
  <c r="G326" i="9"/>
  <c r="F326" i="9"/>
  <c r="H325" i="9"/>
  <c r="G325" i="9"/>
  <c r="F325" i="9"/>
  <c r="E325" i="9"/>
  <c r="B325" i="9" s="1"/>
  <c r="H324" i="9"/>
  <c r="G324" i="9"/>
  <c r="F324" i="9"/>
  <c r="E324" i="9"/>
  <c r="H323" i="9"/>
  <c r="G323" i="9"/>
  <c r="E323" i="9" s="1"/>
  <c r="F323" i="9"/>
  <c r="H322" i="9"/>
  <c r="G322" i="9"/>
  <c r="F322" i="9"/>
  <c r="H321" i="9"/>
  <c r="G321" i="9"/>
  <c r="F321" i="9"/>
  <c r="E321" i="9"/>
  <c r="B321" i="9" s="1"/>
  <c r="H320" i="9"/>
  <c r="G320" i="9"/>
  <c r="F320" i="9"/>
  <c r="E320" i="9"/>
  <c r="H319" i="9"/>
  <c r="G319" i="9"/>
  <c r="E319" i="9" s="1"/>
  <c r="F319" i="9"/>
  <c r="H318" i="9"/>
  <c r="G318" i="9"/>
  <c r="F318" i="9"/>
  <c r="H317" i="9"/>
  <c r="G317" i="9"/>
  <c r="F317" i="9"/>
  <c r="E317" i="9"/>
  <c r="B317" i="9" s="1"/>
  <c r="F316" i="9"/>
  <c r="F315" i="9"/>
  <c r="F314" i="9"/>
  <c r="H313" i="9"/>
  <c r="G313" i="9"/>
  <c r="F313" i="9"/>
  <c r="E313" i="9"/>
  <c r="B313" i="9" s="1"/>
  <c r="H312" i="9"/>
  <c r="E312" i="9" s="1"/>
  <c r="G312" i="9"/>
  <c r="F312" i="9"/>
  <c r="H311" i="9"/>
  <c r="G311" i="9"/>
  <c r="E311" i="9" s="1"/>
  <c r="B311" i="9" s="1"/>
  <c r="F311" i="9"/>
  <c r="F310" i="9"/>
  <c r="F309" i="9"/>
  <c r="F308" i="9"/>
  <c r="H307" i="9"/>
  <c r="E307" i="9" s="1"/>
  <c r="B307" i="9" s="1"/>
  <c r="G307" i="9"/>
  <c r="F307" i="9"/>
  <c r="F306" i="9"/>
  <c r="H305" i="9"/>
  <c r="G305" i="9"/>
  <c r="F305" i="9"/>
  <c r="H304" i="9"/>
  <c r="G304" i="9"/>
  <c r="F304" i="9"/>
  <c r="H303" i="9"/>
  <c r="G303" i="9"/>
  <c r="F303" i="9"/>
  <c r="E303" i="9"/>
  <c r="B303" i="9" s="1"/>
  <c r="F302" i="9"/>
  <c r="F301" i="9"/>
  <c r="F300" i="9"/>
  <c r="F299" i="9"/>
  <c r="F297" i="9"/>
  <c r="L296" i="9"/>
  <c r="F296" i="9" s="1"/>
  <c r="H296" i="9"/>
  <c r="F295" i="9"/>
  <c r="I294" i="9"/>
  <c r="H294" i="9"/>
  <c r="F294" i="9"/>
  <c r="E293" i="9"/>
  <c r="M292" i="9"/>
  <c r="L292" i="9"/>
  <c r="F292" i="9" s="1"/>
  <c r="E292" i="9"/>
  <c r="M291" i="9"/>
  <c r="L291" i="9"/>
  <c r="F291" i="9"/>
  <c r="E291" i="9"/>
  <c r="M290" i="9"/>
  <c r="L290" i="9"/>
  <c r="F290" i="9" s="1"/>
  <c r="E290" i="9"/>
  <c r="M289" i="9"/>
  <c r="L289" i="9"/>
  <c r="F289" i="9" s="1"/>
  <c r="B289" i="9" s="1"/>
  <c r="E289" i="9"/>
  <c r="M288" i="9"/>
  <c r="L288" i="9"/>
  <c r="F288" i="9" s="1"/>
  <c r="E288" i="9"/>
  <c r="M287" i="9"/>
  <c r="L287" i="9"/>
  <c r="F287" i="9"/>
  <c r="E287" i="9"/>
  <c r="M286" i="9"/>
  <c r="L286" i="9"/>
  <c r="F286" i="9" s="1"/>
  <c r="B286" i="9" s="1"/>
  <c r="E286" i="9"/>
  <c r="M285" i="9"/>
  <c r="L285" i="9"/>
  <c r="F285" i="9" s="1"/>
  <c r="B285" i="9" s="1"/>
  <c r="E285" i="9"/>
  <c r="M284" i="9"/>
  <c r="F284" i="9" s="1"/>
  <c r="L284" i="9"/>
  <c r="E284" i="9"/>
  <c r="B284" i="9" s="1"/>
  <c r="M283" i="9"/>
  <c r="L283" i="9"/>
  <c r="F283" i="9"/>
  <c r="E283" i="9"/>
  <c r="M282" i="9"/>
  <c r="L282" i="9"/>
  <c r="F282" i="9" s="1"/>
  <c r="B282" i="9" s="1"/>
  <c r="E282" i="9"/>
  <c r="M281" i="9"/>
  <c r="L281" i="9"/>
  <c r="F281" i="9" s="1"/>
  <c r="B281" i="9" s="1"/>
  <c r="E281" i="9"/>
  <c r="M280" i="9"/>
  <c r="F280" i="9" s="1"/>
  <c r="L280" i="9"/>
  <c r="E280" i="9"/>
  <c r="B280" i="9" s="1"/>
  <c r="M279" i="9"/>
  <c r="L279" i="9"/>
  <c r="F279" i="9"/>
  <c r="E279" i="9"/>
  <c r="M278" i="9"/>
  <c r="L278" i="9"/>
  <c r="F278" i="9" s="1"/>
  <c r="B278" i="9" s="1"/>
  <c r="E278" i="9"/>
  <c r="M277" i="9"/>
  <c r="L277" i="9"/>
  <c r="F277" i="9" s="1"/>
  <c r="B277" i="9" s="1"/>
  <c r="E277" i="9"/>
  <c r="M276" i="9"/>
  <c r="L276" i="9"/>
  <c r="F276" i="9" s="1"/>
  <c r="E276" i="9"/>
  <c r="M275" i="9"/>
  <c r="L275" i="9"/>
  <c r="F275" i="9"/>
  <c r="E275" i="9"/>
  <c r="M274" i="9"/>
  <c r="L274" i="9"/>
  <c r="F274" i="9" s="1"/>
  <c r="B274" i="9" s="1"/>
  <c r="E274" i="9"/>
  <c r="M273" i="9"/>
  <c r="L273" i="9"/>
  <c r="F273" i="9" s="1"/>
  <c r="B273" i="9" s="1"/>
  <c r="E273" i="9"/>
  <c r="M272" i="9"/>
  <c r="L272" i="9"/>
  <c r="F272" i="9" s="1"/>
  <c r="E272" i="9"/>
  <c r="M271" i="9"/>
  <c r="L271" i="9"/>
  <c r="F271" i="9"/>
  <c r="E271" i="9"/>
  <c r="M270" i="9"/>
  <c r="L270" i="9"/>
  <c r="F270" i="9" s="1"/>
  <c r="B270" i="9" s="1"/>
  <c r="E270" i="9"/>
  <c r="M269" i="9"/>
  <c r="L269" i="9"/>
  <c r="F269" i="9" s="1"/>
  <c r="B269" i="9" s="1"/>
  <c r="E269" i="9"/>
  <c r="M268" i="9"/>
  <c r="L268" i="9"/>
  <c r="F268" i="9" s="1"/>
  <c r="E268" i="9"/>
  <c r="M267" i="9"/>
  <c r="L267" i="9"/>
  <c r="F267" i="9"/>
  <c r="E267" i="9"/>
  <c r="M266" i="9"/>
  <c r="L266" i="9"/>
  <c r="F266" i="9" s="1"/>
  <c r="B266" i="9" s="1"/>
  <c r="E266" i="9"/>
  <c r="M265" i="9"/>
  <c r="L265" i="9"/>
  <c r="F265" i="9" s="1"/>
  <c r="B265" i="9" s="1"/>
  <c r="E265" i="9"/>
  <c r="M264" i="9"/>
  <c r="F264" i="9" s="1"/>
  <c r="L264" i="9"/>
  <c r="E264" i="9"/>
  <c r="B264" i="9" s="1"/>
  <c r="M263" i="9"/>
  <c r="L263" i="9"/>
  <c r="F263" i="9"/>
  <c r="E263" i="9"/>
  <c r="M262" i="9"/>
  <c r="L262" i="9"/>
  <c r="F262" i="9" s="1"/>
  <c r="B262" i="9" s="1"/>
  <c r="E262" i="9"/>
  <c r="M261" i="9"/>
  <c r="L261" i="9"/>
  <c r="F261" i="9" s="1"/>
  <c r="B261" i="9" s="1"/>
  <c r="E261" i="9"/>
  <c r="M260" i="9"/>
  <c r="L260" i="9"/>
  <c r="F260" i="9" s="1"/>
  <c r="E260" i="9"/>
  <c r="M259" i="9"/>
  <c r="L259" i="9"/>
  <c r="F259" i="9"/>
  <c r="E259" i="9"/>
  <c r="M258" i="9"/>
  <c r="L258" i="9"/>
  <c r="F258" i="9" s="1"/>
  <c r="E258" i="9"/>
  <c r="M257" i="9"/>
  <c r="L257" i="9"/>
  <c r="F257" i="9" s="1"/>
  <c r="B257" i="9" s="1"/>
  <c r="E257" i="9"/>
  <c r="M256" i="9"/>
  <c r="L256" i="9"/>
  <c r="F256" i="9" s="1"/>
  <c r="E256" i="9"/>
  <c r="M255" i="9"/>
  <c r="L255" i="9"/>
  <c r="F255" i="9"/>
  <c r="E255" i="9"/>
  <c r="M254" i="9"/>
  <c r="L254" i="9"/>
  <c r="F254" i="9" s="1"/>
  <c r="B254" i="9" s="1"/>
  <c r="E254" i="9"/>
  <c r="M253" i="9"/>
  <c r="L253" i="9"/>
  <c r="F253" i="9" s="1"/>
  <c r="B253" i="9" s="1"/>
  <c r="E253" i="9"/>
  <c r="M252" i="9"/>
  <c r="L252" i="9"/>
  <c r="F252" i="9" s="1"/>
  <c r="E252" i="9"/>
  <c r="M251" i="9"/>
  <c r="L251" i="9"/>
  <c r="F251" i="9"/>
  <c r="E251" i="9"/>
  <c r="M250" i="9"/>
  <c r="L250" i="9"/>
  <c r="F250" i="9" s="1"/>
  <c r="B250" i="9" s="1"/>
  <c r="E250" i="9"/>
  <c r="M249" i="9"/>
  <c r="L249" i="9"/>
  <c r="F249" i="9" s="1"/>
  <c r="B249" i="9" s="1"/>
  <c r="E249" i="9"/>
  <c r="M248" i="9"/>
  <c r="L248" i="9"/>
  <c r="F248" i="9" s="1"/>
  <c r="E248" i="9"/>
  <c r="B248" i="9" s="1"/>
  <c r="M247" i="9"/>
  <c r="L247" i="9"/>
  <c r="F247" i="9"/>
  <c r="E247" i="9"/>
  <c r="M246" i="9"/>
  <c r="L246" i="9"/>
  <c r="F246" i="9" s="1"/>
  <c r="B246" i="9" s="1"/>
  <c r="E246" i="9"/>
  <c r="M245" i="9"/>
  <c r="L245" i="9"/>
  <c r="F245" i="9" s="1"/>
  <c r="B245" i="9" s="1"/>
  <c r="E245" i="9"/>
  <c r="M244" i="9"/>
  <c r="F244" i="9" s="1"/>
  <c r="L244" i="9"/>
  <c r="E244" i="9"/>
  <c r="B244" i="9" s="1"/>
  <c r="M243" i="9"/>
  <c r="L243" i="9"/>
  <c r="F243" i="9"/>
  <c r="E243" i="9"/>
  <c r="M242" i="9"/>
  <c r="L242" i="9"/>
  <c r="F242" i="9" s="1"/>
  <c r="B242" i="9" s="1"/>
  <c r="E242" i="9"/>
  <c r="M241" i="9"/>
  <c r="L241" i="9"/>
  <c r="F241" i="9" s="1"/>
  <c r="B241" i="9" s="1"/>
  <c r="E241" i="9"/>
  <c r="M240" i="9"/>
  <c r="L240" i="9"/>
  <c r="E240" i="9"/>
  <c r="M239" i="9"/>
  <c r="F239" i="9" s="1"/>
  <c r="L239" i="9"/>
  <c r="E239" i="9"/>
  <c r="M238" i="9"/>
  <c r="L238" i="9"/>
  <c r="E238" i="9"/>
  <c r="M237" i="9"/>
  <c r="L237" i="9"/>
  <c r="F237" i="9" s="1"/>
  <c r="B237" i="9" s="1"/>
  <c r="E237" i="9"/>
  <c r="M236" i="9"/>
  <c r="L236" i="9"/>
  <c r="E236" i="9"/>
  <c r="M235" i="9"/>
  <c r="L235" i="9"/>
  <c r="F235" i="9"/>
  <c r="E235" i="9"/>
  <c r="M234" i="9"/>
  <c r="L234" i="9"/>
  <c r="F234" i="9" s="1"/>
  <c r="B234" i="9" s="1"/>
  <c r="E234" i="9"/>
  <c r="M233" i="9"/>
  <c r="L233" i="9"/>
  <c r="F233" i="9" s="1"/>
  <c r="B233" i="9" s="1"/>
  <c r="E233" i="9"/>
  <c r="M232" i="9"/>
  <c r="F232" i="9" s="1"/>
  <c r="L232" i="9"/>
  <c r="E232" i="9"/>
  <c r="B232" i="9" s="1"/>
  <c r="M231" i="9"/>
  <c r="L231" i="9"/>
  <c r="F231" i="9"/>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F171" i="9"/>
  <c r="E171" i="9"/>
  <c r="B171" i="9" s="1"/>
  <c r="H170" i="9"/>
  <c r="G170" i="9"/>
  <c r="E170" i="9" s="1"/>
  <c r="B170" i="9" s="1"/>
  <c r="F170" i="9"/>
  <c r="H169" i="9"/>
  <c r="G169" i="9"/>
  <c r="E169" i="9" s="1"/>
  <c r="B169" i="9" s="1"/>
  <c r="F169" i="9"/>
  <c r="H168" i="9"/>
  <c r="G168" i="9"/>
  <c r="F168" i="9"/>
  <c r="E168" i="9"/>
  <c r="B168" i="9" s="1"/>
  <c r="H167" i="9"/>
  <c r="G167" i="9"/>
  <c r="F167" i="9"/>
  <c r="E167" i="9"/>
  <c r="H166" i="9"/>
  <c r="G166" i="9"/>
  <c r="E166" i="9" s="1"/>
  <c r="B166" i="9" s="1"/>
  <c r="F166" i="9"/>
  <c r="H165" i="9"/>
  <c r="G165" i="9"/>
  <c r="E165" i="9" s="1"/>
  <c r="F165" i="9"/>
  <c r="B165" i="9"/>
  <c r="H164" i="9"/>
  <c r="G164" i="9"/>
  <c r="F164" i="9"/>
  <c r="E164" i="9"/>
  <c r="B164" i="9" s="1"/>
  <c r="H163" i="9"/>
  <c r="G163" i="9"/>
  <c r="F163" i="9"/>
  <c r="E163" i="9"/>
  <c r="H162" i="9"/>
  <c r="G162" i="9"/>
  <c r="E162" i="9" s="1"/>
  <c r="B162" i="9" s="1"/>
  <c r="F162" i="9"/>
  <c r="H161" i="9"/>
  <c r="G161" i="9"/>
  <c r="F161" i="9"/>
  <c r="H160" i="9"/>
  <c r="G160" i="9"/>
  <c r="F160" i="9"/>
  <c r="E160" i="9"/>
  <c r="B160" i="9" s="1"/>
  <c r="H159" i="9"/>
  <c r="E159" i="9" s="1"/>
  <c r="B159" i="9" s="1"/>
  <c r="G159" i="9"/>
  <c r="F159" i="9"/>
  <c r="H158" i="9"/>
  <c r="G158" i="9"/>
  <c r="E158" i="9" s="1"/>
  <c r="B158" i="9" s="1"/>
  <c r="F158" i="9"/>
  <c r="H157" i="9"/>
  <c r="G157" i="9"/>
  <c r="E157" i="9" s="1"/>
  <c r="B157" i="9" s="1"/>
  <c r="F157" i="9"/>
  <c r="F156" i="9"/>
  <c r="H155" i="9"/>
  <c r="E155" i="9" s="1"/>
  <c r="B155" i="9" s="1"/>
  <c r="G155" i="9"/>
  <c r="F155" i="9"/>
  <c r="H154" i="9"/>
  <c r="G154" i="9"/>
  <c r="E154" i="9" s="1"/>
  <c r="B154" i="9" s="1"/>
  <c r="F154" i="9"/>
  <c r="H153" i="9"/>
  <c r="G153" i="9"/>
  <c r="E153" i="9" s="1"/>
  <c r="B153" i="9" s="1"/>
  <c r="F153" i="9"/>
  <c r="H152" i="9"/>
  <c r="G152" i="9"/>
  <c r="F152" i="9"/>
  <c r="E152" i="9"/>
  <c r="B152" i="9" s="1"/>
  <c r="H151" i="9"/>
  <c r="E151" i="9" s="1"/>
  <c r="G151" i="9"/>
  <c r="F151" i="9"/>
  <c r="H150" i="9"/>
  <c r="G150" i="9"/>
  <c r="E150" i="9" s="1"/>
  <c r="B150" i="9" s="1"/>
  <c r="F150" i="9"/>
  <c r="H149" i="9"/>
  <c r="G149" i="9"/>
  <c r="F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E144" i="9"/>
  <c r="B144" i="9" s="1"/>
  <c r="H143" i="9"/>
  <c r="E143" i="9" s="1"/>
  <c r="G143" i="9"/>
  <c r="F143" i="9"/>
  <c r="H142" i="9"/>
  <c r="G142" i="9"/>
  <c r="E142" i="9" s="1"/>
  <c r="B142" i="9" s="1"/>
  <c r="F142" i="9"/>
  <c r="H141" i="9"/>
  <c r="G141" i="9"/>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G135" i="9"/>
  <c r="F135" i="9"/>
  <c r="E135" i="9"/>
  <c r="H134" i="9"/>
  <c r="G134" i="9"/>
  <c r="E134" i="9" s="1"/>
  <c r="B134" i="9" s="1"/>
  <c r="F134" i="9"/>
  <c r="H133" i="9"/>
  <c r="G133" i="9"/>
  <c r="E133" i="9" s="1"/>
  <c r="F133" i="9"/>
  <c r="B133" i="9"/>
  <c r="H132" i="9"/>
  <c r="G132" i="9"/>
  <c r="F132" i="9"/>
  <c r="E132" i="9"/>
  <c r="B132" i="9" s="1"/>
  <c r="H131" i="9"/>
  <c r="G131" i="9"/>
  <c r="F131" i="9"/>
  <c r="E131" i="9"/>
  <c r="H130" i="9"/>
  <c r="G130" i="9"/>
  <c r="E130" i="9" s="1"/>
  <c r="B130" i="9" s="1"/>
  <c r="F130" i="9"/>
  <c r="H129" i="9"/>
  <c r="G129" i="9"/>
  <c r="F129" i="9"/>
  <c r="H128" i="9"/>
  <c r="G128" i="9"/>
  <c r="F128" i="9"/>
  <c r="E128" i="9"/>
  <c r="B128" i="9" s="1"/>
  <c r="H127" i="9"/>
  <c r="G127" i="9"/>
  <c r="F127" i="9"/>
  <c r="E127" i="9"/>
  <c r="B127" i="9" s="1"/>
  <c r="H126" i="9"/>
  <c r="G126" i="9"/>
  <c r="E126" i="9" s="1"/>
  <c r="B126" i="9" s="1"/>
  <c r="F126" i="9"/>
  <c r="H125" i="9"/>
  <c r="G125" i="9"/>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H118" i="9"/>
  <c r="G118" i="9"/>
  <c r="E118" i="9" s="1"/>
  <c r="B118" i="9" s="1"/>
  <c r="F118" i="9"/>
  <c r="H117" i="9"/>
  <c r="G117" i="9"/>
  <c r="E117" i="9" s="1"/>
  <c r="F117" i="9"/>
  <c r="B117" i="9"/>
  <c r="H116" i="9"/>
  <c r="G116" i="9"/>
  <c r="F116" i="9"/>
  <c r="E116" i="9"/>
  <c r="B116" i="9" s="1"/>
  <c r="H115" i="9"/>
  <c r="G115" i="9"/>
  <c r="F115" i="9"/>
  <c r="E115" i="9"/>
  <c r="H114" i="9"/>
  <c r="G114" i="9"/>
  <c r="E114" i="9" s="1"/>
  <c r="B114" i="9" s="1"/>
  <c r="F114" i="9"/>
  <c r="H113" i="9"/>
  <c r="G113" i="9"/>
  <c r="F113" i="9"/>
  <c r="H112" i="9"/>
  <c r="G112" i="9"/>
  <c r="F112" i="9"/>
  <c r="E112" i="9"/>
  <c r="B112" i="9" s="1"/>
  <c r="H111" i="9"/>
  <c r="G111" i="9"/>
  <c r="F111" i="9"/>
  <c r="E111" i="9"/>
  <c r="B111" i="9" s="1"/>
  <c r="H110" i="9"/>
  <c r="G110" i="9"/>
  <c r="E110" i="9" s="1"/>
  <c r="B110" i="9" s="1"/>
  <c r="F110" i="9"/>
  <c r="H109" i="9"/>
  <c r="G109" i="9"/>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H102" i="9"/>
  <c r="G102" i="9"/>
  <c r="E102" i="9" s="1"/>
  <c r="B102" i="9" s="1"/>
  <c r="F102" i="9"/>
  <c r="H101" i="9"/>
  <c r="G101" i="9"/>
  <c r="E101" i="9" s="1"/>
  <c r="F101" i="9"/>
  <c r="B101" i="9"/>
  <c r="H100" i="9"/>
  <c r="G100" i="9"/>
  <c r="F100" i="9"/>
  <c r="E100" i="9"/>
  <c r="B100" i="9" s="1"/>
  <c r="H99" i="9"/>
  <c r="G99" i="9"/>
  <c r="F99" i="9"/>
  <c r="E99" i="9"/>
  <c r="H98" i="9"/>
  <c r="G98" i="9"/>
  <c r="E98" i="9" s="1"/>
  <c r="B98" i="9" s="1"/>
  <c r="F98" i="9"/>
  <c r="H97" i="9"/>
  <c r="G97" i="9"/>
  <c r="F97" i="9"/>
  <c r="H96" i="9"/>
  <c r="G96" i="9"/>
  <c r="F96" i="9"/>
  <c r="E96" i="9"/>
  <c r="B96" i="9" s="1"/>
  <c r="H95" i="9"/>
  <c r="G95" i="9"/>
  <c r="F95" i="9"/>
  <c r="E95" i="9"/>
  <c r="B95" i="9" s="1"/>
  <c r="H94" i="9"/>
  <c r="G94" i="9"/>
  <c r="E94" i="9" s="1"/>
  <c r="B94" i="9" s="1"/>
  <c r="F94" i="9"/>
  <c r="H93" i="9"/>
  <c r="G93" i="9"/>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H86" i="9"/>
  <c r="G86" i="9"/>
  <c r="E86" i="9" s="1"/>
  <c r="B86" i="9" s="1"/>
  <c r="F86" i="9"/>
  <c r="H85" i="9"/>
  <c r="G85" i="9"/>
  <c r="E85" i="9" s="1"/>
  <c r="F85" i="9"/>
  <c r="B85" i="9"/>
  <c r="H84" i="9"/>
  <c r="G84" i="9"/>
  <c r="F84" i="9"/>
  <c r="E84" i="9"/>
  <c r="B84" i="9" s="1"/>
  <c r="H83" i="9"/>
  <c r="G83" i="9"/>
  <c r="F83" i="9"/>
  <c r="E83" i="9"/>
  <c r="H82" i="9"/>
  <c r="G82" i="9"/>
  <c r="E82" i="9" s="1"/>
  <c r="B82" i="9" s="1"/>
  <c r="F82" i="9"/>
  <c r="H81" i="9"/>
  <c r="G81" i="9"/>
  <c r="F81" i="9"/>
  <c r="H80" i="9"/>
  <c r="G80" i="9"/>
  <c r="F80" i="9"/>
  <c r="E80" i="9"/>
  <c r="B80" i="9" s="1"/>
  <c r="H79" i="9"/>
  <c r="G79" i="9"/>
  <c r="F79" i="9"/>
  <c r="E79" i="9"/>
  <c r="B79" i="9" s="1"/>
  <c r="H78" i="9"/>
  <c r="G78" i="9"/>
  <c r="E78" i="9" s="1"/>
  <c r="B78" i="9" s="1"/>
  <c r="F78" i="9"/>
  <c r="H77" i="9"/>
  <c r="G77" i="9"/>
  <c r="F77" i="9"/>
  <c r="H76" i="9"/>
  <c r="G76" i="9"/>
  <c r="F76" i="9"/>
  <c r="E76" i="9"/>
  <c r="B76" i="9" s="1"/>
  <c r="H75" i="9"/>
  <c r="G75" i="9"/>
  <c r="E75" i="9" s="1"/>
  <c r="B75" i="9" s="1"/>
  <c r="F75" i="9"/>
  <c r="H74" i="9"/>
  <c r="G74" i="9"/>
  <c r="E74" i="9" s="1"/>
  <c r="B74" i="9" s="1"/>
  <c r="F74" i="9"/>
  <c r="H73" i="9"/>
  <c r="G73" i="9"/>
  <c r="E73" i="9" s="1"/>
  <c r="F73" i="9"/>
  <c r="B73" i="9"/>
  <c r="H72" i="9"/>
  <c r="G72" i="9"/>
  <c r="F72" i="9"/>
  <c r="E72" i="9"/>
  <c r="B72" i="9" s="1"/>
  <c r="H71" i="9"/>
  <c r="G71" i="9"/>
  <c r="F71" i="9"/>
  <c r="E71" i="9"/>
  <c r="H70" i="9"/>
  <c r="G70" i="9"/>
  <c r="E70" i="9" s="1"/>
  <c r="B70" i="9" s="1"/>
  <c r="F70" i="9"/>
  <c r="H69" i="9"/>
  <c r="G69" i="9"/>
  <c r="F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G63" i="9"/>
  <c r="F63" i="9"/>
  <c r="E63" i="9"/>
  <c r="H62" i="9"/>
  <c r="G62" i="9"/>
  <c r="E62" i="9" s="1"/>
  <c r="B62" i="9" s="1"/>
  <c r="F62" i="9"/>
  <c r="H61" i="9"/>
  <c r="G61" i="9"/>
  <c r="E61" i="9" s="1"/>
  <c r="F61" i="9"/>
  <c r="B61" i="9"/>
  <c r="H60" i="9"/>
  <c r="G60" i="9"/>
  <c r="F60" i="9"/>
  <c r="E60" i="9"/>
  <c r="B60" i="9" s="1"/>
  <c r="H59" i="9"/>
  <c r="E59" i="9" s="1"/>
  <c r="G59" i="9"/>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G53" i="9"/>
  <c r="E53" i="9" s="1"/>
  <c r="B53" i="9" s="1"/>
  <c r="F53" i="9"/>
  <c r="H52" i="9"/>
  <c r="E52" i="9" s="1"/>
  <c r="B52" i="9" s="1"/>
  <c r="G52" i="9"/>
  <c r="F52" i="9"/>
  <c r="H51" i="9"/>
  <c r="E51" i="9" s="1"/>
  <c r="G51" i="9"/>
  <c r="F51" i="9"/>
  <c r="H50" i="9"/>
  <c r="G50" i="9"/>
  <c r="F50" i="9"/>
  <c r="E50" i="9"/>
  <c r="B50" i="9" s="1"/>
  <c r="H49" i="9"/>
  <c r="G49" i="9"/>
  <c r="E49" i="9" s="1"/>
  <c r="F49" i="9"/>
  <c r="H48" i="9"/>
  <c r="E48" i="9" s="1"/>
  <c r="B48" i="9" s="1"/>
  <c r="G48" i="9"/>
  <c r="F48" i="9"/>
  <c r="H47" i="9"/>
  <c r="E47" i="9" s="1"/>
  <c r="G47" i="9"/>
  <c r="F47" i="9"/>
  <c r="B47" i="9" s="1"/>
  <c r="H46" i="9"/>
  <c r="G46" i="9"/>
  <c r="F46" i="9"/>
  <c r="E46" i="9"/>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G30" i="9"/>
  <c r="F30" i="9"/>
  <c r="E30" i="9"/>
  <c r="B30" i="9" s="1"/>
  <c r="H29" i="9"/>
  <c r="G29" i="9"/>
  <c r="F29" i="9"/>
  <c r="E29" i="9"/>
  <c r="B29" i="9" s="1"/>
  <c r="H28" i="9"/>
  <c r="G28" i="9"/>
  <c r="E28" i="9" s="1"/>
  <c r="B28" i="9" s="1"/>
  <c r="F28" i="9"/>
  <c r="H27" i="9"/>
  <c r="G27" i="9"/>
  <c r="E27" i="9" s="1"/>
  <c r="B27" i="9" s="1"/>
  <c r="F27" i="9"/>
  <c r="H26" i="9"/>
  <c r="G26" i="9"/>
  <c r="F26" i="9"/>
  <c r="E26" i="9"/>
  <c r="B26" i="9" s="1"/>
  <c r="H25" i="9"/>
  <c r="E25" i="9" s="1"/>
  <c r="B25" i="9" s="1"/>
  <c r="G25" i="9"/>
  <c r="F25" i="9"/>
  <c r="F24" i="9"/>
  <c r="F4" i="9"/>
  <c r="O3" i="9"/>
  <c r="G296" i="9" s="1"/>
  <c r="E296" i="9" s="1"/>
  <c r="I3" i="9"/>
  <c r="H3" i="9"/>
  <c r="G3" i="9"/>
  <c r="D104" i="8"/>
  <c r="I41" i="3" s="1"/>
  <c r="D97" i="8"/>
  <c r="D92" i="8"/>
  <c r="D87" i="8"/>
  <c r="D82" i="8"/>
  <c r="D77" i="8"/>
  <c r="D72" i="8"/>
  <c r="D67" i="8"/>
  <c r="D62" i="8"/>
  <c r="D57" i="8"/>
  <c r="D52" i="8"/>
  <c r="D51" i="8"/>
  <c r="D45" i="8" s="1"/>
  <c r="D46" i="8"/>
  <c r="D37" i="8"/>
  <c r="D27" i="8"/>
  <c r="D18" i="8"/>
  <c r="D8" i="8"/>
  <c r="D6" i="8" s="1"/>
  <c r="E44" i="7"/>
  <c r="D44" i="7"/>
  <c r="E39" i="7"/>
  <c r="E38" i="7" s="1"/>
  <c r="D39" i="7"/>
  <c r="D38" i="7" s="1"/>
  <c r="E30" i="7"/>
  <c r="D30" i="7"/>
  <c r="E23" i="7"/>
  <c r="D23" i="7"/>
  <c r="D22" i="7" s="1"/>
  <c r="E22" i="7"/>
  <c r="E14" i="7"/>
  <c r="D14" i="7"/>
  <c r="E7" i="7"/>
  <c r="E6" i="7" s="1"/>
  <c r="E5"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C1278" i="1" s="1"/>
  <c r="F276" i="5"/>
  <c r="F275" i="5"/>
  <c r="E274" i="5"/>
  <c r="F273" i="5"/>
  <c r="F272" i="5"/>
  <c r="F271" i="5"/>
  <c r="F270" i="5"/>
  <c r="F269" i="5"/>
  <c r="F268" i="5"/>
  <c r="F267" i="5"/>
  <c r="F266" i="5"/>
  <c r="F265" i="5"/>
  <c r="F264" i="5"/>
  <c r="E264" i="5"/>
  <c r="D264" i="5"/>
  <c r="F263" i="5"/>
  <c r="F262" i="5"/>
  <c r="F261" i="5"/>
  <c r="E260" i="5"/>
  <c r="D1264" i="1" s="1"/>
  <c r="D260" i="5"/>
  <c r="F260" i="5" s="1"/>
  <c r="F259" i="5"/>
  <c r="F258" i="5"/>
  <c r="F257" i="5"/>
  <c r="E256" i="5"/>
  <c r="F256" i="5" s="1"/>
  <c r="D256" i="5"/>
  <c r="D255" i="5"/>
  <c r="F254" i="5"/>
  <c r="F253" i="5"/>
  <c r="F252" i="5"/>
  <c r="E252" i="5"/>
  <c r="D1256" i="1"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E178" i="5" s="1"/>
  <c r="D1182" i="1" s="1"/>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E147" i="5"/>
  <c r="F146" i="5"/>
  <c r="F145" i="5"/>
  <c r="F144" i="5"/>
  <c r="E143" i="5"/>
  <c r="D143" i="5"/>
  <c r="F143" i="5" s="1"/>
  <c r="F142" i="5"/>
  <c r="F141" i="5"/>
  <c r="F140" i="5"/>
  <c r="F139" i="5"/>
  <c r="F138" i="5"/>
  <c r="F137" i="5"/>
  <c r="F136" i="5"/>
  <c r="E136" i="5"/>
  <c r="D136" i="5"/>
  <c r="D135" i="5" s="1"/>
  <c r="F135" i="5" s="1"/>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1087" i="1" s="1"/>
  <c r="D82" i="5"/>
  <c r="F81" i="5"/>
  <c r="F80" i="5"/>
  <c r="F79" i="5"/>
  <c r="F78" i="5"/>
  <c r="F77" i="5"/>
  <c r="E76" i="5"/>
  <c r="D76" i="5"/>
  <c r="F75" i="5"/>
  <c r="F74" i="5"/>
  <c r="F73" i="5"/>
  <c r="F72" i="5"/>
  <c r="E71" i="5"/>
  <c r="F71" i="5" s="1"/>
  <c r="D71" i="5"/>
  <c r="E70" i="5"/>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E12" i="5" s="1"/>
  <c r="D1017"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D536" i="4"/>
  <c r="F536" i="4" s="1"/>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2" i="4"/>
  <c r="F471" i="4"/>
  <c r="E470" i="4"/>
  <c r="E466" i="4" s="1"/>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3" i="1" s="1"/>
  <c r="D428" i="4"/>
  <c r="F428" i="4" s="1"/>
  <c r="E427" i="4"/>
  <c r="D427" i="4"/>
  <c r="D648" i="4" s="1"/>
  <c r="F426" i="4"/>
  <c r="E426" i="4"/>
  <c r="E647" i="4" s="1"/>
  <c r="D641" i="1" s="1"/>
  <c r="H641" i="1" s="1"/>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E373" i="4" s="1"/>
  <c r="D368" i="1" s="1"/>
  <c r="D374"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E321" i="4" s="1"/>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E202"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E134" i="4" s="1"/>
  <c r="D135" i="4"/>
  <c r="D134" i="4"/>
  <c r="F133" i="4"/>
  <c r="F132" i="4"/>
  <c r="F131" i="4"/>
  <c r="F130" i="4"/>
  <c r="E129" i="4"/>
  <c r="D129" i="4"/>
  <c r="F129" i="4" s="1"/>
  <c r="F128" i="4"/>
  <c r="F127" i="4"/>
  <c r="E126" i="4"/>
  <c r="E125" i="4" s="1"/>
  <c r="D126" i="4"/>
  <c r="F126" i="4" s="1"/>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E49"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1" i="3"/>
  <c r="B41" i="3"/>
  <c r="I40"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C1683" i="1"/>
  <c r="H1683" i="1" s="1"/>
  <c r="H1682" i="1"/>
  <c r="C1682" i="1"/>
  <c r="G1682" i="1" s="1"/>
  <c r="C1680" i="1"/>
  <c r="C1679" i="1"/>
  <c r="H1679" i="1" s="1"/>
  <c r="H1678" i="1"/>
  <c r="C1678" i="1"/>
  <c r="G1678" i="1" s="1"/>
  <c r="H1677" i="1"/>
  <c r="G1677" i="1"/>
  <c r="C1677" i="1"/>
  <c r="C1676" i="1"/>
  <c r="C1675" i="1"/>
  <c r="H1675" i="1" s="1"/>
  <c r="H1674" i="1"/>
  <c r="C1674" i="1"/>
  <c r="G1674" i="1" s="1"/>
  <c r="H1673" i="1"/>
  <c r="G1673" i="1"/>
  <c r="C1673" i="1"/>
  <c r="C1672" i="1"/>
  <c r="C1671" i="1"/>
  <c r="H1671" i="1" s="1"/>
  <c r="H1670" i="1"/>
  <c r="C1670" i="1"/>
  <c r="G1670" i="1" s="1"/>
  <c r="H1669" i="1"/>
  <c r="G1669" i="1"/>
  <c r="C1669" i="1"/>
  <c r="C1668" i="1"/>
  <c r="C1667" i="1"/>
  <c r="H1667" i="1" s="1"/>
  <c r="H1666" i="1"/>
  <c r="C1666" i="1"/>
  <c r="G1666" i="1" s="1"/>
  <c r="H1665" i="1"/>
  <c r="G1665" i="1"/>
  <c r="C1665" i="1"/>
  <c r="C1664" i="1"/>
  <c r="C1663" i="1"/>
  <c r="H1663" i="1" s="1"/>
  <c r="H1662" i="1"/>
  <c r="C1662" i="1"/>
  <c r="G1662" i="1" s="1"/>
  <c r="H1661" i="1"/>
  <c r="G1661" i="1"/>
  <c r="C1661" i="1"/>
  <c r="C1660" i="1"/>
  <c r="C1659" i="1"/>
  <c r="H1659" i="1" s="1"/>
  <c r="H1658" i="1"/>
  <c r="C1658" i="1"/>
  <c r="G1658" i="1" s="1"/>
  <c r="H1657" i="1"/>
  <c r="G1657" i="1"/>
  <c r="C1657" i="1"/>
  <c r="C1656" i="1"/>
  <c r="C1655" i="1"/>
  <c r="H1655" i="1" s="1"/>
  <c r="H1654" i="1"/>
  <c r="C1654" i="1"/>
  <c r="G1654" i="1" s="1"/>
  <c r="H1653" i="1"/>
  <c r="G1653" i="1"/>
  <c r="C1653" i="1"/>
  <c r="C1652" i="1"/>
  <c r="C1651" i="1"/>
  <c r="H1651" i="1" s="1"/>
  <c r="H1650" i="1"/>
  <c r="C1650" i="1"/>
  <c r="G1650" i="1" s="1"/>
  <c r="H1649" i="1"/>
  <c r="G1649" i="1"/>
  <c r="C1649" i="1"/>
  <c r="C1648" i="1"/>
  <c r="C1647" i="1"/>
  <c r="H1647" i="1" s="1"/>
  <c r="H1646" i="1"/>
  <c r="C1646" i="1"/>
  <c r="G1646" i="1" s="1"/>
  <c r="H1645" i="1"/>
  <c r="G1645" i="1"/>
  <c r="C1645" i="1"/>
  <c r="G1644" i="1"/>
  <c r="C1644" i="1"/>
  <c r="H1644" i="1" s="1"/>
  <c r="C1643" i="1"/>
  <c r="H1642" i="1"/>
  <c r="C1642" i="1"/>
  <c r="G1642" i="1" s="1"/>
  <c r="H1641" i="1"/>
  <c r="G1641" i="1"/>
  <c r="C1641" i="1"/>
  <c r="G1640" i="1"/>
  <c r="C1640" i="1"/>
  <c r="H1640" i="1" s="1"/>
  <c r="C1639" i="1"/>
  <c r="H1638" i="1"/>
  <c r="C1638" i="1"/>
  <c r="G1638" i="1" s="1"/>
  <c r="H1637" i="1"/>
  <c r="G1637" i="1"/>
  <c r="C1637" i="1"/>
  <c r="G1636" i="1"/>
  <c r="C1636" i="1"/>
  <c r="H1636" i="1" s="1"/>
  <c r="C1635" i="1"/>
  <c r="H1634" i="1"/>
  <c r="C1634" i="1"/>
  <c r="G1634" i="1" s="1"/>
  <c r="H1633" i="1"/>
  <c r="G1633" i="1"/>
  <c r="C1633" i="1"/>
  <c r="G1632" i="1"/>
  <c r="C1632" i="1"/>
  <c r="H1632" i="1" s="1"/>
  <c r="C1631" i="1"/>
  <c r="H1630" i="1"/>
  <c r="C1630" i="1"/>
  <c r="G1630" i="1" s="1"/>
  <c r="H1629" i="1"/>
  <c r="G1629" i="1"/>
  <c r="C1629" i="1"/>
  <c r="G1628" i="1"/>
  <c r="C1628" i="1"/>
  <c r="H1628" i="1" s="1"/>
  <c r="C1627" i="1"/>
  <c r="H1626" i="1"/>
  <c r="C1626" i="1"/>
  <c r="G1626" i="1" s="1"/>
  <c r="H1625" i="1"/>
  <c r="G1625" i="1"/>
  <c r="C1625" i="1"/>
  <c r="G1624" i="1"/>
  <c r="C1624" i="1"/>
  <c r="H1624" i="1" s="1"/>
  <c r="C1623" i="1"/>
  <c r="H1622" i="1"/>
  <c r="C1622" i="1"/>
  <c r="G1622" i="1" s="1"/>
  <c r="C1620" i="1"/>
  <c r="H1620" i="1" s="1"/>
  <c r="C1619" i="1"/>
  <c r="H1618" i="1"/>
  <c r="C1618" i="1"/>
  <c r="G1618" i="1" s="1"/>
  <c r="H1617" i="1"/>
  <c r="G1617" i="1"/>
  <c r="C1617" i="1"/>
  <c r="C1616" i="1"/>
  <c r="H1616" i="1" s="1"/>
  <c r="C1615" i="1"/>
  <c r="H1614" i="1"/>
  <c r="C1614" i="1"/>
  <c r="G1614" i="1" s="1"/>
  <c r="H1613" i="1"/>
  <c r="G1613" i="1"/>
  <c r="C1613" i="1"/>
  <c r="C1612" i="1"/>
  <c r="H1612" i="1" s="1"/>
  <c r="C1611" i="1"/>
  <c r="H1610" i="1"/>
  <c r="C1610" i="1"/>
  <c r="G1610" i="1" s="1"/>
  <c r="H1609" i="1"/>
  <c r="G1609" i="1"/>
  <c r="C1609" i="1"/>
  <c r="C1608" i="1"/>
  <c r="H1608" i="1" s="1"/>
  <c r="C1607" i="1"/>
  <c r="C1606" i="1"/>
  <c r="G1606" i="1" s="1"/>
  <c r="C1605" i="1"/>
  <c r="H1605" i="1" s="1"/>
  <c r="C1604" i="1"/>
  <c r="H1604" i="1" s="1"/>
  <c r="C1603" i="1"/>
  <c r="H1601" i="1"/>
  <c r="G1601" i="1"/>
  <c r="C1601" i="1"/>
  <c r="C1600" i="1"/>
  <c r="H1600" i="1" s="1"/>
  <c r="C1599" i="1"/>
  <c r="H1598" i="1"/>
  <c r="C1598" i="1"/>
  <c r="G1598" i="1" s="1"/>
  <c r="H1597" i="1"/>
  <c r="G1597" i="1"/>
  <c r="C1597" i="1"/>
  <c r="C1596" i="1"/>
  <c r="H1596" i="1" s="1"/>
  <c r="C1595" i="1"/>
  <c r="H1594" i="1"/>
  <c r="C1594" i="1"/>
  <c r="G1594" i="1" s="1"/>
  <c r="H1593" i="1"/>
  <c r="G1593" i="1"/>
  <c r="C1593" i="1"/>
  <c r="C1592" i="1"/>
  <c r="H1592" i="1" s="1"/>
  <c r="C1591" i="1"/>
  <c r="H1590" i="1"/>
  <c r="C1590" i="1"/>
  <c r="G1590" i="1" s="1"/>
  <c r="H1589" i="1"/>
  <c r="G1589" i="1"/>
  <c r="C1589" i="1"/>
  <c r="C1588" i="1"/>
  <c r="H1588" i="1" s="1"/>
  <c r="C1587" i="1"/>
  <c r="C1586" i="1"/>
  <c r="G1586" i="1" s="1"/>
  <c r="C1584" i="1"/>
  <c r="H1584" i="1" s="1"/>
  <c r="C1583" i="1"/>
  <c r="H1582" i="1"/>
  <c r="C1582" i="1"/>
  <c r="G1582" i="1" s="1"/>
  <c r="J1581" i="1"/>
  <c r="D1581" i="1"/>
  <c r="C1581" i="1"/>
  <c r="H1580" i="1"/>
  <c r="G1580" i="1"/>
  <c r="D1580" i="1"/>
  <c r="C1580" i="1"/>
  <c r="J1580" i="1" s="1"/>
  <c r="J1579" i="1"/>
  <c r="D1579" i="1"/>
  <c r="C1579" i="1"/>
  <c r="H1578" i="1"/>
  <c r="G1578" i="1"/>
  <c r="D1578" i="1"/>
  <c r="C1578" i="1"/>
  <c r="J1578" i="1" s="1"/>
  <c r="H1577" i="1"/>
  <c r="G1577" i="1"/>
  <c r="D1577" i="1"/>
  <c r="C1577" i="1"/>
  <c r="J1576" i="1"/>
  <c r="D1576" i="1"/>
  <c r="C1576" i="1"/>
  <c r="H1575" i="1"/>
  <c r="G1575" i="1"/>
  <c r="D1575" i="1"/>
  <c r="C1575" i="1"/>
  <c r="J1575" i="1" s="1"/>
  <c r="J1574" i="1"/>
  <c r="D1574" i="1"/>
  <c r="C1574" i="1"/>
  <c r="H1573" i="1"/>
  <c r="G1573" i="1"/>
  <c r="D1573" i="1"/>
  <c r="C1573" i="1"/>
  <c r="J1573" i="1" s="1"/>
  <c r="H1572" i="1"/>
  <c r="G1572" i="1"/>
  <c r="D1572" i="1"/>
  <c r="C1572" i="1"/>
  <c r="H1571" i="1"/>
  <c r="G1571" i="1"/>
  <c r="D1571" i="1"/>
  <c r="C1571" i="1"/>
  <c r="J1570" i="1"/>
  <c r="D1570" i="1"/>
  <c r="C1570" i="1"/>
  <c r="H1569" i="1"/>
  <c r="G1569" i="1"/>
  <c r="D1569" i="1"/>
  <c r="C1569" i="1"/>
  <c r="J1569" i="1" s="1"/>
  <c r="J1568" i="1"/>
  <c r="D1568" i="1"/>
  <c r="C1568" i="1"/>
  <c r="H1567" i="1"/>
  <c r="G1567" i="1"/>
  <c r="D1567" i="1"/>
  <c r="C1567" i="1"/>
  <c r="J1567" i="1" s="1"/>
  <c r="J1566" i="1"/>
  <c r="D1566" i="1"/>
  <c r="C1566" i="1"/>
  <c r="H1565" i="1"/>
  <c r="G1565" i="1"/>
  <c r="D1565" i="1"/>
  <c r="C1565" i="1"/>
  <c r="J1565" i="1" s="1"/>
  <c r="J1564" i="1"/>
  <c r="D1564" i="1"/>
  <c r="C1564" i="1"/>
  <c r="D1563" i="1"/>
  <c r="C1563" i="1"/>
  <c r="H1562" i="1"/>
  <c r="G1562" i="1"/>
  <c r="I1562" i="1" s="1"/>
  <c r="D1562" i="1"/>
  <c r="C1562" i="1"/>
  <c r="J1562" i="1" s="1"/>
  <c r="D1561" i="1"/>
  <c r="C1561" i="1"/>
  <c r="J1561" i="1" s="1"/>
  <c r="H1560" i="1"/>
  <c r="G1560" i="1"/>
  <c r="I1560" i="1" s="1"/>
  <c r="D1560" i="1"/>
  <c r="C1560" i="1"/>
  <c r="J1560" i="1" s="1"/>
  <c r="D1559" i="1"/>
  <c r="C1559" i="1"/>
  <c r="J1559" i="1" s="1"/>
  <c r="H1558" i="1"/>
  <c r="G1558" i="1"/>
  <c r="I1558" i="1" s="1"/>
  <c r="D1558" i="1"/>
  <c r="C1558" i="1"/>
  <c r="J1558" i="1" s="1"/>
  <c r="D1557" i="1"/>
  <c r="C1557" i="1"/>
  <c r="J1557" i="1" s="1"/>
  <c r="D1556" i="1"/>
  <c r="D1555" i="1"/>
  <c r="H1554" i="1"/>
  <c r="G1554" i="1"/>
  <c r="I1554" i="1" s="1"/>
  <c r="D1554" i="1"/>
  <c r="C1554" i="1"/>
  <c r="J1554" i="1" s="1"/>
  <c r="D1553" i="1"/>
  <c r="C1553" i="1"/>
  <c r="J1553" i="1" s="1"/>
  <c r="H1552" i="1"/>
  <c r="G1552" i="1"/>
  <c r="I1552" i="1" s="1"/>
  <c r="D1552" i="1"/>
  <c r="C1552" i="1"/>
  <c r="J1552" i="1" s="1"/>
  <c r="D1551" i="1"/>
  <c r="C1551" i="1"/>
  <c r="J1551" i="1" s="1"/>
  <c r="H1550" i="1"/>
  <c r="G1550" i="1"/>
  <c r="I1550" i="1" s="1"/>
  <c r="D1550" i="1"/>
  <c r="C1550" i="1"/>
  <c r="J1550" i="1" s="1"/>
  <c r="D1549" i="1"/>
  <c r="C1549" i="1"/>
  <c r="J1549" i="1" s="1"/>
  <c r="H1548" i="1"/>
  <c r="G1548" i="1"/>
  <c r="I1548" i="1" s="1"/>
  <c r="D1548" i="1"/>
  <c r="C1548" i="1"/>
  <c r="J1548" i="1" s="1"/>
  <c r="D1547" i="1"/>
  <c r="C1547" i="1"/>
  <c r="G1547" i="1" s="1"/>
  <c r="D1546" i="1"/>
  <c r="H1546" i="1" s="1"/>
  <c r="C1546" i="1"/>
  <c r="D1545" i="1"/>
  <c r="C1545" i="1"/>
  <c r="H1545" i="1" s="1"/>
  <c r="D1544" i="1"/>
  <c r="H1544" i="1" s="1"/>
  <c r="C1544" i="1"/>
  <c r="D1543" i="1"/>
  <c r="C1543" i="1"/>
  <c r="H1543" i="1" s="1"/>
  <c r="D1542" i="1"/>
  <c r="H1542" i="1" s="1"/>
  <c r="C1542" i="1"/>
  <c r="D1541" i="1"/>
  <c r="C1541" i="1"/>
  <c r="H1541" i="1" s="1"/>
  <c r="D1540" i="1"/>
  <c r="C1540" i="1"/>
  <c r="G1540" i="1" s="1"/>
  <c r="H1539" i="1"/>
  <c r="D1539" i="1"/>
  <c r="C1539" i="1"/>
  <c r="G1539" i="1" s="1"/>
  <c r="D1538" i="1"/>
  <c r="D1536" i="1"/>
  <c r="C1536" i="1"/>
  <c r="G1536" i="1" s="1"/>
  <c r="H1535" i="1"/>
  <c r="D1535" i="1"/>
  <c r="C1535" i="1"/>
  <c r="G1535" i="1" s="1"/>
  <c r="H1534" i="1"/>
  <c r="D1534" i="1"/>
  <c r="C1534" i="1"/>
  <c r="G1534" i="1" s="1"/>
  <c r="D1533" i="1"/>
  <c r="C1533" i="1"/>
  <c r="H1533" i="1" s="1"/>
  <c r="D1532" i="1"/>
  <c r="C1532" i="1"/>
  <c r="G1532" i="1" s="1"/>
  <c r="H1531" i="1"/>
  <c r="D1531" i="1"/>
  <c r="C1531" i="1"/>
  <c r="G1531" i="1" s="1"/>
  <c r="H1530" i="1"/>
  <c r="D1530" i="1"/>
  <c r="C1530" i="1"/>
  <c r="D1529" i="1"/>
  <c r="C1529" i="1"/>
  <c r="H1529" i="1" s="1"/>
  <c r="D1528" i="1"/>
  <c r="C1528" i="1"/>
  <c r="G1528" i="1" s="1"/>
  <c r="H1527" i="1"/>
  <c r="D1527" i="1"/>
  <c r="C1527" i="1"/>
  <c r="G1527" i="1" s="1"/>
  <c r="H1526" i="1"/>
  <c r="D1526" i="1"/>
  <c r="C1526" i="1"/>
  <c r="D1525" i="1"/>
  <c r="C1525" i="1"/>
  <c r="H1525" i="1" s="1"/>
  <c r="D1524" i="1"/>
  <c r="C1524" i="1"/>
  <c r="G1524" i="1" s="1"/>
  <c r="H1523" i="1"/>
  <c r="D1523" i="1"/>
  <c r="C1523" i="1"/>
  <c r="G1523" i="1" s="1"/>
  <c r="H1522" i="1"/>
  <c r="D1522" i="1"/>
  <c r="C1522" i="1"/>
  <c r="D1521" i="1"/>
  <c r="C1521" i="1"/>
  <c r="H1521" i="1" s="1"/>
  <c r="D1520" i="1"/>
  <c r="C1520" i="1"/>
  <c r="G1520" i="1" s="1"/>
  <c r="H1519" i="1"/>
  <c r="D1519" i="1"/>
  <c r="C1519" i="1"/>
  <c r="G1519" i="1" s="1"/>
  <c r="H1518" i="1"/>
  <c r="D1518" i="1"/>
  <c r="C1518" i="1"/>
  <c r="D1517" i="1"/>
  <c r="C1517" i="1"/>
  <c r="H1517" i="1" s="1"/>
  <c r="D1516" i="1"/>
  <c r="C1516" i="1"/>
  <c r="G1516" i="1" s="1"/>
  <c r="H1515" i="1"/>
  <c r="D1515" i="1"/>
  <c r="C1515" i="1"/>
  <c r="G1515" i="1" s="1"/>
  <c r="H1514" i="1"/>
  <c r="D1514" i="1"/>
  <c r="C1514" i="1"/>
  <c r="D1513" i="1"/>
  <c r="C1513" i="1"/>
  <c r="H1513" i="1" s="1"/>
  <c r="D1512" i="1"/>
  <c r="C1512" i="1"/>
  <c r="D1511" i="1"/>
  <c r="H1511" i="1" s="1"/>
  <c r="C1511" i="1"/>
  <c r="D1509" i="1"/>
  <c r="C1509" i="1"/>
  <c r="H1509" i="1" s="1"/>
  <c r="D1508" i="1"/>
  <c r="C1508" i="1"/>
  <c r="G1508" i="1" s="1"/>
  <c r="H1507" i="1"/>
  <c r="D1507" i="1"/>
  <c r="C1507" i="1"/>
  <c r="G1507" i="1" s="1"/>
  <c r="H1506" i="1"/>
  <c r="D1506" i="1"/>
  <c r="C1506" i="1"/>
  <c r="D1505" i="1"/>
  <c r="C1505" i="1"/>
  <c r="H1505" i="1" s="1"/>
  <c r="D1504" i="1"/>
  <c r="C1504" i="1"/>
  <c r="G1504" i="1" s="1"/>
  <c r="H1503" i="1"/>
  <c r="D1503" i="1"/>
  <c r="C1503" i="1"/>
  <c r="G1503" i="1" s="1"/>
  <c r="H1502" i="1"/>
  <c r="D1502" i="1"/>
  <c r="C1502" i="1"/>
  <c r="D1501" i="1"/>
  <c r="C1501" i="1"/>
  <c r="H1501" i="1" s="1"/>
  <c r="D1500" i="1"/>
  <c r="C1500" i="1"/>
  <c r="G1500" i="1" s="1"/>
  <c r="H1499" i="1"/>
  <c r="D1499" i="1"/>
  <c r="C1499" i="1"/>
  <c r="G1499" i="1" s="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G1389" i="1"/>
  <c r="D1389" i="1"/>
  <c r="C1389" i="1"/>
  <c r="H1389" i="1" s="1"/>
  <c r="D1388" i="1"/>
  <c r="C1388" i="1"/>
  <c r="H1388" i="1" s="1"/>
  <c r="D1387" i="1"/>
  <c r="C1387" i="1"/>
  <c r="H1386" i="1"/>
  <c r="D1386" i="1"/>
  <c r="C1386" i="1"/>
  <c r="G1386" i="1" s="1"/>
  <c r="D1385" i="1"/>
  <c r="G1385" i="1" s="1"/>
  <c r="C1385" i="1"/>
  <c r="H1385" i="1" s="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G1304" i="1"/>
  <c r="D1304" i="1"/>
  <c r="H1304" i="1" s="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D1290" i="1"/>
  <c r="H1290" i="1" s="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D1265" i="1"/>
  <c r="G1265" i="1" s="1"/>
  <c r="C1265" i="1"/>
  <c r="C1264" i="1"/>
  <c r="H1263" i="1"/>
  <c r="D1263" i="1"/>
  <c r="G1263" i="1" s="1"/>
  <c r="C1263" i="1"/>
  <c r="H1262" i="1"/>
  <c r="G1262" i="1"/>
  <c r="D1262" i="1"/>
  <c r="C1262" i="1"/>
  <c r="H1261" i="1"/>
  <c r="D1261" i="1"/>
  <c r="G1261" i="1" s="1"/>
  <c r="C1261" i="1"/>
  <c r="D1260" i="1"/>
  <c r="H1260" i="1" s="1"/>
  <c r="C1260" i="1"/>
  <c r="C1259" i="1"/>
  <c r="D1258" i="1"/>
  <c r="H1258" i="1" s="1"/>
  <c r="C1258" i="1"/>
  <c r="H1257" i="1"/>
  <c r="D1257" i="1"/>
  <c r="G1257" i="1" s="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G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G1077" i="1"/>
  <c r="D1077" i="1"/>
  <c r="C1077" i="1"/>
  <c r="H1076" i="1"/>
  <c r="D1076" i="1"/>
  <c r="G1076" i="1" s="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H1059" i="1"/>
  <c r="D1059" i="1"/>
  <c r="G1059" i="1" s="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D1024" i="1"/>
  <c r="G1024" i="1" s="1"/>
  <c r="C1024" i="1"/>
  <c r="H1023" i="1"/>
  <c r="G1023" i="1"/>
  <c r="D1023" i="1"/>
  <c r="C1023" i="1"/>
  <c r="H1022" i="1"/>
  <c r="D1022" i="1"/>
  <c r="G1022" i="1" s="1"/>
  <c r="C1022" i="1"/>
  <c r="H1021" i="1"/>
  <c r="G1021" i="1"/>
  <c r="D1021" i="1"/>
  <c r="C1021" i="1"/>
  <c r="H1020" i="1"/>
  <c r="G1020" i="1"/>
  <c r="D1020" i="1"/>
  <c r="C1020" i="1"/>
  <c r="H1019" i="1"/>
  <c r="G1019" i="1"/>
  <c r="D1019" i="1"/>
  <c r="C1019" i="1"/>
  <c r="H1018" i="1"/>
  <c r="D1018" i="1"/>
  <c r="G1018" i="1" s="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D652" i="1"/>
  <c r="G652" i="1" s="1"/>
  <c r="C652" i="1"/>
  <c r="G651" i="1"/>
  <c r="D651" i="1"/>
  <c r="H651" i="1" s="1"/>
  <c r="C651" i="1"/>
  <c r="H650" i="1"/>
  <c r="G650" i="1"/>
  <c r="D650" i="1"/>
  <c r="C650" i="1"/>
  <c r="D649" i="1"/>
  <c r="G649" i="1" s="1"/>
  <c r="C649" i="1"/>
  <c r="H648" i="1"/>
  <c r="D648" i="1"/>
  <c r="G648" i="1" s="1"/>
  <c r="C648" i="1"/>
  <c r="D647" i="1"/>
  <c r="H647" i="1" s="1"/>
  <c r="C647" i="1"/>
  <c r="H646" i="1"/>
  <c r="G646" i="1"/>
  <c r="D646" i="1"/>
  <c r="C646" i="1"/>
  <c r="H645" i="1"/>
  <c r="G645" i="1"/>
  <c r="D645" i="1"/>
  <c r="C645" i="1"/>
  <c r="C642" i="1"/>
  <c r="C641"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H422" i="1" s="1"/>
  <c r="C422" i="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G302" i="1" s="1"/>
  <c r="C302" i="1"/>
  <c r="H301" i="1"/>
  <c r="D301" i="1"/>
  <c r="G301" i="1" s="1"/>
  <c r="C301" i="1"/>
  <c r="H300" i="1"/>
  <c r="G300" i="1"/>
  <c r="D300" i="1"/>
  <c r="C300" i="1"/>
  <c r="H299" i="1"/>
  <c r="D299" i="1"/>
  <c r="G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D193" i="1"/>
  <c r="G193" i="1" s="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H181" i="1"/>
  <c r="D181" i="1"/>
  <c r="G181" i="1" s="1"/>
  <c r="C181" i="1"/>
  <c r="H180" i="1"/>
  <c r="G180" i="1"/>
  <c r="D180" i="1"/>
  <c r="C180" i="1"/>
  <c r="H179" i="1"/>
  <c r="G179" i="1"/>
  <c r="D179" i="1"/>
  <c r="C179" i="1"/>
  <c r="H178" i="1"/>
  <c r="D178" i="1"/>
  <c r="G178" i="1" s="1"/>
  <c r="C178" i="1"/>
  <c r="H177" i="1"/>
  <c r="D177" i="1"/>
  <c r="G177" i="1" s="1"/>
  <c r="C177" i="1"/>
  <c r="H176" i="1"/>
  <c r="G176" i="1"/>
  <c r="D176" i="1"/>
  <c r="C176" i="1"/>
  <c r="D175" i="1"/>
  <c r="H175" i="1" s="1"/>
  <c r="C175" i="1"/>
  <c r="D174" i="1"/>
  <c r="H174" i="1" s="1"/>
  <c r="C174" i="1"/>
  <c r="H173" i="1"/>
  <c r="D173" i="1"/>
  <c r="G173" i="1" s="1"/>
  <c r="C173" i="1"/>
  <c r="H172" i="1"/>
  <c r="G172" i="1"/>
  <c r="D172" i="1"/>
  <c r="C172" i="1"/>
  <c r="D171" i="1"/>
  <c r="H171" i="1" s="1"/>
  <c r="C171" i="1"/>
  <c r="H170" i="1"/>
  <c r="G170" i="1"/>
  <c r="D170" i="1"/>
  <c r="C170" i="1"/>
  <c r="H169" i="1"/>
  <c r="D169" i="1"/>
  <c r="G169" i="1" s="1"/>
  <c r="C169" i="1"/>
  <c r="H168" i="1"/>
  <c r="D168" i="1"/>
  <c r="G168" i="1" s="1"/>
  <c r="C168" i="1"/>
  <c r="H167" i="1"/>
  <c r="D167" i="1"/>
  <c r="G167" i="1" s="1"/>
  <c r="C167" i="1"/>
  <c r="D166" i="1"/>
  <c r="H166" i="1" s="1"/>
  <c r="C166" i="1"/>
  <c r="H165" i="1"/>
  <c r="G165" i="1"/>
  <c r="D165" i="1"/>
  <c r="C165" i="1"/>
  <c r="H164" i="1"/>
  <c r="D164" i="1"/>
  <c r="G164" i="1" s="1"/>
  <c r="C164" i="1"/>
  <c r="H163" i="1"/>
  <c r="G163" i="1"/>
  <c r="D163" i="1"/>
  <c r="C163" i="1"/>
  <c r="H162" i="1"/>
  <c r="G162" i="1"/>
  <c r="D162" i="1"/>
  <c r="C162" i="1"/>
  <c r="H161" i="1"/>
  <c r="D161" i="1"/>
  <c r="G161" i="1" s="1"/>
  <c r="C161" i="1"/>
  <c r="G159" i="1"/>
  <c r="D159" i="1"/>
  <c r="C159" i="1"/>
  <c r="H159" i="1" s="1"/>
  <c r="D158" i="1"/>
  <c r="G158" i="1" s="1"/>
  <c r="C158" i="1"/>
  <c r="H158" i="1" s="1"/>
  <c r="G157" i="1"/>
  <c r="D157" i="1"/>
  <c r="C157" i="1"/>
  <c r="H157" i="1" s="1"/>
  <c r="D156" i="1"/>
  <c r="G156" i="1" s="1"/>
  <c r="C156" i="1"/>
  <c r="D155" i="1"/>
  <c r="G155" i="1" s="1"/>
  <c r="C155" i="1"/>
  <c r="G154" i="1"/>
  <c r="D154" i="1"/>
  <c r="C154" i="1"/>
  <c r="H154" i="1" s="1"/>
  <c r="G153" i="1"/>
  <c r="D153" i="1"/>
  <c r="C153" i="1"/>
  <c r="H153" i="1" s="1"/>
  <c r="G152" i="1"/>
  <c r="D152" i="1"/>
  <c r="C152" i="1"/>
  <c r="H152" i="1" s="1"/>
  <c r="D151" i="1"/>
  <c r="G151" i="1" s="1"/>
  <c r="C151" i="1"/>
  <c r="D150" i="1"/>
  <c r="G150" i="1" s="1"/>
  <c r="C150" i="1"/>
  <c r="H150" i="1" s="1"/>
  <c r="C149" i="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D136" i="1"/>
  <c r="G135" i="1"/>
  <c r="D135" i="1"/>
  <c r="C135" i="1"/>
  <c r="H135" i="1" s="1"/>
  <c r="G134" i="1"/>
  <c r="D134" i="1"/>
  <c r="C134" i="1"/>
  <c r="H134" i="1" s="1"/>
  <c r="G133" i="1"/>
  <c r="D133" i="1"/>
  <c r="C133" i="1"/>
  <c r="H133" i="1" s="1"/>
  <c r="D132" i="1"/>
  <c r="G132" i="1" s="1"/>
  <c r="C132" i="1"/>
  <c r="H132" i="1" s="1"/>
  <c r="D131" i="1"/>
  <c r="G131" i="1" s="1"/>
  <c r="C131" i="1"/>
  <c r="H131" i="1" s="1"/>
  <c r="G130" i="1"/>
  <c r="D130" i="1"/>
  <c r="C130" i="1"/>
  <c r="H130" i="1" s="1"/>
  <c r="G129" i="1"/>
  <c r="D129" i="1"/>
  <c r="C129" i="1"/>
  <c r="H129"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G121" i="1"/>
  <c r="D121" i="1"/>
  <c r="C121" i="1"/>
  <c r="H121" i="1" s="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D113" i="1"/>
  <c r="G113" i="1" s="1"/>
  <c r="C113" i="1"/>
  <c r="G112" i="1"/>
  <c r="D112" i="1"/>
  <c r="C112" i="1"/>
  <c r="H112" i="1" s="1"/>
  <c r="G111" i="1"/>
  <c r="D111" i="1"/>
  <c r="C111" i="1"/>
  <c r="H111" i="1" s="1"/>
  <c r="G110" i="1"/>
  <c r="D110" i="1"/>
  <c r="C110" i="1"/>
  <c r="H110" i="1" s="1"/>
  <c r="G109" i="1"/>
  <c r="D109" i="1"/>
  <c r="C109" i="1"/>
  <c r="H109" i="1" s="1"/>
  <c r="D108" i="1"/>
  <c r="G108" i="1" s="1"/>
  <c r="C108" i="1"/>
  <c r="H108" i="1" s="1"/>
  <c r="G107" i="1"/>
  <c r="D107" i="1"/>
  <c r="C107" i="1"/>
  <c r="H107" i="1" s="1"/>
  <c r="G106" i="1"/>
  <c r="D106" i="1"/>
  <c r="C106" i="1"/>
  <c r="H106" i="1" s="1"/>
  <c r="G105" i="1"/>
  <c r="D105" i="1"/>
  <c r="C105" i="1"/>
  <c r="H105" i="1" s="1"/>
  <c r="G104" i="1"/>
  <c r="D104" i="1"/>
  <c r="C104" i="1"/>
  <c r="H104" i="1" s="1"/>
  <c r="G103" i="1"/>
  <c r="D103" i="1"/>
  <c r="C103" i="1"/>
  <c r="H103" i="1" s="1"/>
  <c r="D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D81" i="1"/>
  <c r="G81" i="1" s="1"/>
  <c r="C81" i="1"/>
  <c r="H81" i="1" s="1"/>
  <c r="G80" i="1"/>
  <c r="D80" i="1"/>
  <c r="C80" i="1"/>
  <c r="H80" i="1" s="1"/>
  <c r="D79" i="1"/>
  <c r="G79" i="1" s="1"/>
  <c r="C79"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D64" i="1"/>
  <c r="G64" i="1" s="1"/>
  <c r="C64" i="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D45" i="1"/>
  <c r="G44" i="1"/>
  <c r="D44" i="1"/>
  <c r="C44" i="1"/>
  <c r="H44" i="1" s="1"/>
  <c r="G43" i="1"/>
  <c r="D43" i="1"/>
  <c r="C43" i="1"/>
  <c r="H43" i="1" s="1"/>
  <c r="G42" i="1"/>
  <c r="D42" i="1"/>
  <c r="C42" i="1"/>
  <c r="H42" i="1" s="1"/>
  <c r="G41" i="1"/>
  <c r="D41" i="1"/>
  <c r="C41" i="1"/>
  <c r="H41" i="1" s="1"/>
  <c r="G40" i="1"/>
  <c r="D40" i="1"/>
  <c r="C40" i="1"/>
  <c r="H40" i="1" s="1"/>
  <c r="D39" i="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D3" i="1"/>
  <c r="G1388" i="1" l="1"/>
  <c r="H1387" i="1"/>
  <c r="G1387" i="1"/>
  <c r="G1384" i="1"/>
  <c r="H636" i="1"/>
  <c r="G1290" i="1"/>
  <c r="H1278" i="1"/>
  <c r="G1278" i="1"/>
  <c r="C1681" i="1"/>
  <c r="H1606" i="1"/>
  <c r="D25" i="8"/>
  <c r="C1602" i="1" s="1"/>
  <c r="G1602" i="1" s="1"/>
  <c r="G1605" i="1"/>
  <c r="C1585" i="1"/>
  <c r="H1586" i="1"/>
  <c r="C1555" i="1"/>
  <c r="H34" i="3"/>
  <c r="C1556" i="1"/>
  <c r="G1556" i="1" s="1"/>
  <c r="D5" i="7"/>
  <c r="G1512" i="1"/>
  <c r="E114" i="6"/>
  <c r="G1511" i="1"/>
  <c r="F115" i="6"/>
  <c r="E305" i="9"/>
  <c r="B305" i="9" s="1"/>
  <c r="G1260" i="1"/>
  <c r="G1256" i="1"/>
  <c r="H1256" i="1"/>
  <c r="G1258" i="1"/>
  <c r="G1264" i="1"/>
  <c r="H1264" i="1"/>
  <c r="G1184" i="1"/>
  <c r="H1183" i="1"/>
  <c r="F147" i="5"/>
  <c r="G1087" i="1"/>
  <c r="H1087" i="1"/>
  <c r="F82" i="5"/>
  <c r="B341" i="9"/>
  <c r="H1057" i="1"/>
  <c r="G1057" i="1"/>
  <c r="G1017" i="1"/>
  <c r="H1017" i="1"/>
  <c r="B296" i="9"/>
  <c r="G647" i="1"/>
  <c r="H649" i="1"/>
  <c r="G416" i="1"/>
  <c r="G415" i="1"/>
  <c r="G414" i="1"/>
  <c r="E360" i="4"/>
  <c r="D355" i="1" s="1"/>
  <c r="G423" i="1"/>
  <c r="H423" i="1"/>
  <c r="D421" i="1"/>
  <c r="H421" i="1" s="1"/>
  <c r="G422" i="1"/>
  <c r="G641" i="1"/>
  <c r="E648" i="4"/>
  <c r="D642" i="1" s="1"/>
  <c r="F427" i="4"/>
  <c r="F216" i="4"/>
  <c r="G183" i="1"/>
  <c r="F240" i="9"/>
  <c r="B240" i="9" s="1"/>
  <c r="G182" i="1"/>
  <c r="B51" i="9"/>
  <c r="F238" i="9"/>
  <c r="B238" i="9" s="1"/>
  <c r="G174" i="1"/>
  <c r="G175" i="1"/>
  <c r="G166" i="1"/>
  <c r="G171" i="1"/>
  <c r="E164" i="4"/>
  <c r="D160" i="1" s="1"/>
  <c r="B49" i="9"/>
  <c r="F160" i="4"/>
  <c r="H156" i="1"/>
  <c r="H155" i="1"/>
  <c r="F154" i="4"/>
  <c r="H151" i="1"/>
  <c r="F135" i="4"/>
  <c r="F236" i="9"/>
  <c r="H113" i="1"/>
  <c r="F83" i="4"/>
  <c r="H79" i="1"/>
  <c r="H64" i="1"/>
  <c r="G1542" i="1"/>
  <c r="I1542" i="1" s="1"/>
  <c r="G1544" i="1"/>
  <c r="I1544" i="1" s="1"/>
  <c r="G1546" i="1"/>
  <c r="I1546" i="1" s="1"/>
  <c r="H1547" i="1"/>
  <c r="H1556" i="1"/>
  <c r="H1564" i="1"/>
  <c r="G1564" i="1"/>
  <c r="I1564" i="1" s="1"/>
  <c r="H1566" i="1"/>
  <c r="G1566" i="1"/>
  <c r="H1568" i="1"/>
  <c r="G1568" i="1"/>
  <c r="I1568" i="1" s="1"/>
  <c r="H1570" i="1"/>
  <c r="G1570" i="1"/>
  <c r="H1574" i="1"/>
  <c r="G1574" i="1"/>
  <c r="I1574" i="1" s="1"/>
  <c r="H1576" i="1"/>
  <c r="G1576" i="1"/>
  <c r="H1579" i="1"/>
  <c r="G1579" i="1"/>
  <c r="H1581" i="1"/>
  <c r="G1581" i="1"/>
  <c r="G1584" i="1"/>
  <c r="G1588" i="1"/>
  <c r="G1592" i="1"/>
  <c r="G1596" i="1"/>
  <c r="G1600" i="1"/>
  <c r="G1604" i="1"/>
  <c r="G1608" i="1"/>
  <c r="G1612" i="1"/>
  <c r="G1616" i="1"/>
  <c r="G1620" i="1"/>
  <c r="H1656" i="1"/>
  <c r="G1656" i="1"/>
  <c r="H1672" i="1"/>
  <c r="G1672" i="1"/>
  <c r="H1500" i="1"/>
  <c r="G1502" i="1"/>
  <c r="H1504" i="1"/>
  <c r="G1506" i="1"/>
  <c r="H1508" i="1"/>
  <c r="H1512" i="1"/>
  <c r="G1514" i="1"/>
  <c r="H1516" i="1"/>
  <c r="G1518" i="1"/>
  <c r="H1520" i="1"/>
  <c r="G1522" i="1"/>
  <c r="H1524" i="1"/>
  <c r="G1526" i="1"/>
  <c r="H1528" i="1"/>
  <c r="G1530" i="1"/>
  <c r="H1532" i="1"/>
  <c r="H1536" i="1"/>
  <c r="H1540" i="1"/>
  <c r="J1542" i="1"/>
  <c r="J1544" i="1"/>
  <c r="J1546" i="1"/>
  <c r="J1547" i="1"/>
  <c r="H1623" i="1"/>
  <c r="G1623" i="1"/>
  <c r="H1627" i="1"/>
  <c r="G1627" i="1"/>
  <c r="H1631" i="1"/>
  <c r="G1631" i="1"/>
  <c r="H1635" i="1"/>
  <c r="G1635" i="1"/>
  <c r="H1639" i="1"/>
  <c r="G1639" i="1"/>
  <c r="H1643" i="1"/>
  <c r="G1643" i="1"/>
  <c r="H1652" i="1"/>
  <c r="G1652" i="1"/>
  <c r="H1668" i="1"/>
  <c r="G1668" i="1"/>
  <c r="H1684" i="1"/>
  <c r="G1684" i="1"/>
  <c r="E6" i="4"/>
  <c r="G1501" i="1"/>
  <c r="G1505" i="1"/>
  <c r="G1509" i="1"/>
  <c r="G1513" i="1"/>
  <c r="G1517" i="1"/>
  <c r="G1521" i="1"/>
  <c r="G1525" i="1"/>
  <c r="G1529" i="1"/>
  <c r="G1533" i="1"/>
  <c r="G1541" i="1"/>
  <c r="I1541" i="1" s="1"/>
  <c r="J1541" i="1"/>
  <c r="G1543" i="1"/>
  <c r="I1543" i="1" s="1"/>
  <c r="J1543" i="1"/>
  <c r="G1545" i="1"/>
  <c r="I1545" i="1" s="1"/>
  <c r="J1545" i="1"/>
  <c r="H1549" i="1"/>
  <c r="G1549" i="1"/>
  <c r="H1551" i="1"/>
  <c r="G1551" i="1"/>
  <c r="I1551" i="1" s="1"/>
  <c r="H1553" i="1"/>
  <c r="G1553" i="1"/>
  <c r="H1555" i="1"/>
  <c r="G1555" i="1"/>
  <c r="H1557" i="1"/>
  <c r="G1557" i="1"/>
  <c r="H1559" i="1"/>
  <c r="G1559" i="1"/>
  <c r="I1559" i="1" s="1"/>
  <c r="H1561" i="1"/>
  <c r="G1561" i="1"/>
  <c r="H1563" i="1"/>
  <c r="G1563" i="1"/>
  <c r="I1565" i="1"/>
  <c r="I1567" i="1"/>
  <c r="I1569" i="1"/>
  <c r="I1573" i="1"/>
  <c r="I1575" i="1"/>
  <c r="I1578" i="1"/>
  <c r="I1580" i="1"/>
  <c r="H1583" i="1"/>
  <c r="G1583" i="1"/>
  <c r="H1587" i="1"/>
  <c r="G1587" i="1"/>
  <c r="H1591" i="1"/>
  <c r="G1591" i="1"/>
  <c r="H1595" i="1"/>
  <c r="G1595" i="1"/>
  <c r="H1599" i="1"/>
  <c r="G1599" i="1"/>
  <c r="H1603" i="1"/>
  <c r="G1603" i="1"/>
  <c r="H1607" i="1"/>
  <c r="G1607" i="1"/>
  <c r="H1611" i="1"/>
  <c r="G1611" i="1"/>
  <c r="H1615" i="1"/>
  <c r="G1615" i="1"/>
  <c r="H1619" i="1"/>
  <c r="G1619" i="1"/>
  <c r="H1648" i="1"/>
  <c r="G1648" i="1"/>
  <c r="H1664" i="1"/>
  <c r="G1664" i="1"/>
  <c r="H1680" i="1"/>
  <c r="G1680" i="1"/>
  <c r="H1660" i="1"/>
  <c r="G1660" i="1"/>
  <c r="H1676" i="1"/>
  <c r="G1676" i="1"/>
  <c r="H336" i="9"/>
  <c r="E177" i="5"/>
  <c r="D7" i="4"/>
  <c r="D49" i="4"/>
  <c r="F107" i="4"/>
  <c r="D106" i="4"/>
  <c r="F141" i="4"/>
  <c r="D140" i="4"/>
  <c r="F170" i="4"/>
  <c r="E308" i="4"/>
  <c r="D373" i="4"/>
  <c r="F388" i="4"/>
  <c r="F497" i="4"/>
  <c r="D491" i="4"/>
  <c r="D571" i="4"/>
  <c r="D629" i="4"/>
  <c r="F8" i="5"/>
  <c r="D7" i="5"/>
  <c r="F76" i="5"/>
  <c r="D70" i="5"/>
  <c r="H314" i="9"/>
  <c r="E88" i="5"/>
  <c r="F120" i="5"/>
  <c r="D119" i="5"/>
  <c r="F237" i="5"/>
  <c r="D219" i="5"/>
  <c r="F134" i="4"/>
  <c r="E418" i="4"/>
  <c r="D413" i="1" s="1"/>
  <c r="D466" i="4"/>
  <c r="F473" i="4"/>
  <c r="F523" i="4"/>
  <c r="D522" i="4"/>
  <c r="D178" i="5"/>
  <c r="F181" i="5"/>
  <c r="G1647" i="1"/>
  <c r="G1651" i="1"/>
  <c r="G1655" i="1"/>
  <c r="G1659" i="1"/>
  <c r="G1663" i="1"/>
  <c r="G1667" i="1"/>
  <c r="G1671" i="1"/>
  <c r="G1675" i="1"/>
  <c r="G1679" i="1"/>
  <c r="G1683" i="1"/>
  <c r="D43" i="4"/>
  <c r="D82" i="4"/>
  <c r="F165" i="4"/>
  <c r="D164" i="4"/>
  <c r="D152" i="4" s="1"/>
  <c r="F310" i="4"/>
  <c r="D309" i="4"/>
  <c r="D584" i="4"/>
  <c r="F589" i="4"/>
  <c r="F603" i="4"/>
  <c r="D597" i="4"/>
  <c r="E7" i="5"/>
  <c r="G338" i="9"/>
  <c r="E338" i="9" s="1"/>
  <c r="B338" i="9" s="1"/>
  <c r="F203" i="5"/>
  <c r="F274" i="5"/>
  <c r="D251" i="5"/>
  <c r="F297" i="5"/>
  <c r="D296" i="5"/>
  <c r="F68" i="4"/>
  <c r="E153" i="4"/>
  <c r="F202" i="4"/>
  <c r="F231" i="4"/>
  <c r="D230" i="4"/>
  <c r="D321" i="4"/>
  <c r="F336" i="4"/>
  <c r="F362" i="4"/>
  <c r="D361" i="4"/>
  <c r="F437" i="4"/>
  <c r="D431" i="4"/>
  <c r="F485" i="4"/>
  <c r="D479" i="4"/>
  <c r="E491" i="4"/>
  <c r="D485" i="1" s="1"/>
  <c r="E522" i="4"/>
  <c r="D516" i="1" s="1"/>
  <c r="G337" i="9"/>
  <c r="E337" i="9" s="1"/>
  <c r="B337" i="9" s="1"/>
  <c r="F197" i="5"/>
  <c r="D44" i="8"/>
  <c r="G343" i="9" s="1"/>
  <c r="E343"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H309" i="9"/>
  <c r="G211" i="9"/>
  <c r="E211" i="9" s="1"/>
  <c r="B211" i="9" s="1"/>
  <c r="G210" i="9"/>
  <c r="E210" i="9" s="1"/>
  <c r="B210" i="9" s="1"/>
  <c r="G209" i="9"/>
  <c r="E209" i="9" s="1"/>
  <c r="B209" i="9" s="1"/>
  <c r="G208" i="9"/>
  <c r="E208" i="9" s="1"/>
  <c r="B208" i="9" s="1"/>
  <c r="L207" i="9"/>
  <c r="F207" i="9" s="1"/>
  <c r="G310" i="9"/>
  <c r="E310" i="9" s="1"/>
  <c r="B310" i="9" s="1"/>
  <c r="M228" i="9"/>
  <c r="G207" i="9"/>
  <c r="E207" i="9" s="1"/>
  <c r="G205" i="9"/>
  <c r="E205" i="9" s="1"/>
  <c r="B205"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6" i="9"/>
  <c r="E206" i="9" s="1"/>
  <c r="B206" i="9" s="1"/>
  <c r="G204" i="9"/>
  <c r="E204" i="9" s="1"/>
  <c r="B204" i="9" s="1"/>
  <c r="G180" i="9"/>
  <c r="E180" i="9" s="1"/>
  <c r="B180" i="9" s="1"/>
  <c r="H179" i="9"/>
  <c r="I10" i="9"/>
  <c r="G175" i="9"/>
  <c r="E175" i="9" s="1"/>
  <c r="B175" i="9" s="1"/>
  <c r="G177" i="9"/>
  <c r="E177" i="9" s="1"/>
  <c r="B177" i="9" s="1"/>
  <c r="G179" i="9"/>
  <c r="E179" i="9" s="1"/>
  <c r="B179" i="9" s="1"/>
  <c r="F89" i="5"/>
  <c r="D114" i="6"/>
  <c r="B143" i="9"/>
  <c r="B151" i="9"/>
  <c r="G316" i="9"/>
  <c r="G315" i="9"/>
  <c r="D5" i="6"/>
  <c r="B59" i="9"/>
  <c r="B63" i="9"/>
  <c r="E69" i="9"/>
  <c r="B69" i="9" s="1"/>
  <c r="E81" i="9"/>
  <c r="B81" i="9" s="1"/>
  <c r="B87" i="9"/>
  <c r="E97" i="9"/>
  <c r="B97" i="9" s="1"/>
  <c r="B103" i="9"/>
  <c r="E113" i="9"/>
  <c r="B113" i="9" s="1"/>
  <c r="B119" i="9"/>
  <c r="E129" i="9"/>
  <c r="B129" i="9" s="1"/>
  <c r="B135" i="9"/>
  <c r="E141" i="9"/>
  <c r="B141" i="9" s="1"/>
  <c r="E149" i="9"/>
  <c r="B149" i="9" s="1"/>
  <c r="E161" i="9"/>
  <c r="B161" i="9" s="1"/>
  <c r="B167" i="9"/>
  <c r="G174" i="9"/>
  <c r="E174" i="9" s="1"/>
  <c r="B174" i="9" s="1"/>
  <c r="G176" i="9"/>
  <c r="E176" i="9" s="1"/>
  <c r="B176" i="9" s="1"/>
  <c r="G178" i="9"/>
  <c r="E178" i="9" s="1"/>
  <c r="B178" i="9" s="1"/>
  <c r="F298" i="9"/>
  <c r="E314" i="9"/>
  <c r="B314" i="9" s="1"/>
  <c r="H316" i="9"/>
  <c r="H315" i="9"/>
  <c r="E255" i="5"/>
  <c r="E251" i="5" s="1"/>
  <c r="B46" i="9"/>
  <c r="B71" i="9"/>
  <c r="E77" i="9"/>
  <c r="B77" i="9" s="1"/>
  <c r="B83" i="9"/>
  <c r="E93" i="9"/>
  <c r="B93" i="9" s="1"/>
  <c r="B99" i="9"/>
  <c r="E109" i="9"/>
  <c r="B109" i="9" s="1"/>
  <c r="B115" i="9"/>
  <c r="E125" i="9"/>
  <c r="B125" i="9" s="1"/>
  <c r="B131" i="9"/>
  <c r="B163" i="9"/>
  <c r="E173" i="9"/>
  <c r="B173" i="9" s="1"/>
  <c r="B236" i="9"/>
  <c r="B252" i="9"/>
  <c r="B268" i="9"/>
  <c r="B256" i="9"/>
  <c r="B272" i="9"/>
  <c r="B288" i="9"/>
  <c r="B260" i="9"/>
  <c r="B276" i="9"/>
  <c r="B292" i="9"/>
  <c r="E304" i="9"/>
  <c r="B304" i="9" s="1"/>
  <c r="B319" i="9"/>
  <c r="B323" i="9"/>
  <c r="B327" i="9"/>
  <c r="B331" i="9"/>
  <c r="B335" i="9"/>
  <c r="B231" i="9"/>
  <c r="B235" i="9"/>
  <c r="B239" i="9"/>
  <c r="B243" i="9"/>
  <c r="B247" i="9"/>
  <c r="B251" i="9"/>
  <c r="B255" i="9"/>
  <c r="B258" i="9"/>
  <c r="B259" i="9"/>
  <c r="B263" i="9"/>
  <c r="B267" i="9"/>
  <c r="B271" i="9"/>
  <c r="B275" i="9"/>
  <c r="B279" i="9"/>
  <c r="B283" i="9"/>
  <c r="B287" i="9"/>
  <c r="B290" i="9"/>
  <c r="B291" i="9"/>
  <c r="B312" i="9"/>
  <c r="E318" i="9"/>
  <c r="B318" i="9" s="1"/>
  <c r="E322" i="9"/>
  <c r="B322" i="9" s="1"/>
  <c r="E326" i="9"/>
  <c r="B326" i="9" s="1"/>
  <c r="E330" i="9"/>
  <c r="B330" i="9" s="1"/>
  <c r="E294" i="9"/>
  <c r="B294" i="9" s="1"/>
  <c r="B320" i="9"/>
  <c r="B324" i="9"/>
  <c r="B328" i="9"/>
  <c r="B332" i="9"/>
  <c r="B340" i="9"/>
  <c r="H1681" i="1" l="1"/>
  <c r="G1681" i="1"/>
  <c r="H1602" i="1"/>
  <c r="H19" i="9"/>
  <c r="E19" i="9" s="1"/>
  <c r="B19" i="9" s="1"/>
  <c r="G1585" i="1"/>
  <c r="H1585" i="1"/>
  <c r="C1538" i="1"/>
  <c r="H33" i="3"/>
  <c r="G346" i="9"/>
  <c r="E346" i="9" s="1"/>
  <c r="B346" i="9" s="1"/>
  <c r="I30" i="3"/>
  <c r="D1510" i="1"/>
  <c r="E141" i="6"/>
  <c r="B207" i="9"/>
  <c r="G421" i="1"/>
  <c r="H642" i="1"/>
  <c r="G642" i="1"/>
  <c r="F648" i="4"/>
  <c r="H18" i="3"/>
  <c r="D299" i="4"/>
  <c r="C148" i="1"/>
  <c r="I25" i="3"/>
  <c r="D1255" i="1"/>
  <c r="E315" i="9"/>
  <c r="B315" i="9" s="1"/>
  <c r="F228" i="9"/>
  <c r="B228" i="9" s="1"/>
  <c r="F321" i="4"/>
  <c r="C316" i="1"/>
  <c r="E152" i="4"/>
  <c r="D149" i="1"/>
  <c r="H25" i="3"/>
  <c r="F251" i="5"/>
  <c r="C1255" i="1"/>
  <c r="I22" i="3"/>
  <c r="D1012" i="1"/>
  <c r="F584" i="4"/>
  <c r="C578" i="1"/>
  <c r="G24" i="9"/>
  <c r="F119" i="5"/>
  <c r="C1124" i="1"/>
  <c r="D69" i="5"/>
  <c r="F70" i="5"/>
  <c r="C1075" i="1"/>
  <c r="F629" i="4"/>
  <c r="C623" i="1"/>
  <c r="E316" i="9"/>
  <c r="B316" i="9" s="1"/>
  <c r="F114" i="6"/>
  <c r="H30" i="3"/>
  <c r="C1510" i="1"/>
  <c r="E309" i="9"/>
  <c r="B309" i="9" s="1"/>
  <c r="F479" i="4"/>
  <c r="C473" i="1"/>
  <c r="F361" i="4"/>
  <c r="D360" i="4"/>
  <c r="C356" i="1"/>
  <c r="F230" i="4"/>
  <c r="C226" i="1"/>
  <c r="F597" i="4"/>
  <c r="C591" i="1"/>
  <c r="F309" i="4"/>
  <c r="D308" i="4"/>
  <c r="C304" i="1"/>
  <c r="F82" i="4"/>
  <c r="C78" i="1"/>
  <c r="G336" i="9"/>
  <c r="E336" i="9" s="1"/>
  <c r="B336" i="9" s="1"/>
  <c r="F178" i="5"/>
  <c r="D177" i="5"/>
  <c r="C1182" i="1"/>
  <c r="F571" i="4"/>
  <c r="D535" i="4"/>
  <c r="C565" i="1"/>
  <c r="F140" i="4"/>
  <c r="C136" i="1"/>
  <c r="F49" i="4"/>
  <c r="C45" i="1"/>
  <c r="E430" i="4"/>
  <c r="I1561" i="1"/>
  <c r="I1557" i="1"/>
  <c r="I1553" i="1"/>
  <c r="I1549" i="1"/>
  <c r="I1581" i="1"/>
  <c r="I1576" i="1"/>
  <c r="I1570" i="1"/>
  <c r="I1566" i="1"/>
  <c r="K1481" i="9"/>
  <c r="G344" i="9"/>
  <c r="E344" i="9" s="1"/>
  <c r="B344" i="9" s="1"/>
  <c r="C1621" i="1"/>
  <c r="I39" i="3"/>
  <c r="F296" i="5"/>
  <c r="C1300" i="1"/>
  <c r="F43" i="4"/>
  <c r="C39" i="1"/>
  <c r="F466" i="4"/>
  <c r="C460" i="1"/>
  <c r="H24" i="9"/>
  <c r="G339" i="9"/>
  <c r="E339" i="9" s="1"/>
  <c r="B339" i="9" s="1"/>
  <c r="F219" i="5"/>
  <c r="C1223" i="1"/>
  <c r="E69" i="5"/>
  <c r="D1093" i="1"/>
  <c r="F7" i="5"/>
  <c r="D6" i="5"/>
  <c r="H22" i="3"/>
  <c r="C1012" i="1"/>
  <c r="F491" i="4"/>
  <c r="C485" i="1"/>
  <c r="F373" i="4"/>
  <c r="C368" i="1"/>
  <c r="F7" i="4"/>
  <c r="D6" i="4"/>
  <c r="C3" i="1"/>
  <c r="E422" i="4"/>
  <c r="I17" i="3"/>
  <c r="D2" i="1"/>
  <c r="F255" i="5"/>
  <c r="D1259" i="1"/>
  <c r="D141" i="6"/>
  <c r="F5" i="6"/>
  <c r="H27" i="3"/>
  <c r="C1401" i="1"/>
  <c r="B343" i="9"/>
  <c r="D430" i="4"/>
  <c r="F431" i="4"/>
  <c r="C425" i="1"/>
  <c r="F164" i="4"/>
  <c r="C160" i="1"/>
  <c r="F522" i="4"/>
  <c r="C516" i="1"/>
  <c r="F153" i="4"/>
  <c r="E417" i="4"/>
  <c r="D412" i="1" s="1"/>
  <c r="D303" i="1"/>
  <c r="F106" i="4"/>
  <c r="C102" i="1"/>
  <c r="E176" i="5"/>
  <c r="D1180" i="1" s="1"/>
  <c r="I24" i="3"/>
  <c r="D1181" i="1"/>
  <c r="I1579" i="1"/>
  <c r="E342" i="9" l="1"/>
  <c r="E345" i="9"/>
  <c r="I10" i="3" s="1"/>
  <c r="G1538" i="1"/>
  <c r="H1538" i="1"/>
  <c r="D1537" i="1"/>
  <c r="I31" i="3"/>
  <c r="H160" i="1"/>
  <c r="G160" i="1"/>
  <c r="G425" i="1"/>
  <c r="H425" i="1"/>
  <c r="F141" i="6"/>
  <c r="H31" i="3"/>
  <c r="C1537" i="1"/>
  <c r="G3" i="1"/>
  <c r="H3" i="1"/>
  <c r="I23" i="3"/>
  <c r="D1074" i="1"/>
  <c r="H1621" i="1"/>
  <c r="G1621" i="1"/>
  <c r="H11" i="3"/>
  <c r="H45" i="1"/>
  <c r="G45" i="1"/>
  <c r="G565" i="1"/>
  <c r="H565" i="1"/>
  <c r="F177" i="5"/>
  <c r="D176" i="5"/>
  <c r="H24" i="3"/>
  <c r="C1181" i="1"/>
  <c r="G591" i="1"/>
  <c r="H591" i="1"/>
  <c r="G356" i="1"/>
  <c r="H356" i="1"/>
  <c r="G1124" i="1"/>
  <c r="H1124" i="1"/>
  <c r="H1255" i="1"/>
  <c r="G1255" i="1"/>
  <c r="E299" i="4"/>
  <c r="F299" i="4" s="1"/>
  <c r="I18" i="3"/>
  <c r="D148" i="1"/>
  <c r="H148" i="1" s="1"/>
  <c r="H516" i="1"/>
  <c r="G516" i="1"/>
  <c r="H102" i="1"/>
  <c r="G102" i="1"/>
  <c r="H9" i="3"/>
  <c r="H1401" i="1"/>
  <c r="G1401" i="1"/>
  <c r="G348" i="9"/>
  <c r="E348" i="9" s="1"/>
  <c r="D300" i="4"/>
  <c r="D422" i="4"/>
  <c r="F6" i="4"/>
  <c r="H17" i="3"/>
  <c r="C2" i="1"/>
  <c r="G485" i="1"/>
  <c r="H485" i="1"/>
  <c r="G299" i="9"/>
  <c r="C1011" i="1"/>
  <c r="H1223" i="1"/>
  <c r="G1223" i="1"/>
  <c r="H460" i="1"/>
  <c r="G460" i="1"/>
  <c r="H1300" i="1"/>
  <c r="G1300" i="1"/>
  <c r="F535" i="4"/>
  <c r="D640" i="4"/>
  <c r="C529" i="1"/>
  <c r="H304" i="1"/>
  <c r="G304" i="1"/>
  <c r="D418" i="4"/>
  <c r="F360" i="4"/>
  <c r="C355" i="1"/>
  <c r="G1075" i="1"/>
  <c r="H1075" i="1"/>
  <c r="H316" i="1"/>
  <c r="G316" i="1"/>
  <c r="F152" i="4"/>
  <c r="D417" i="4"/>
  <c r="F308" i="4"/>
  <c r="C303" i="1"/>
  <c r="G226" i="1"/>
  <c r="H226" i="1"/>
  <c r="E24" i="9"/>
  <c r="D301" i="4"/>
  <c r="D423" i="4"/>
  <c r="C295" i="1"/>
  <c r="D639" i="4"/>
  <c r="F430" i="4"/>
  <c r="C424" i="1"/>
  <c r="H1259" i="1"/>
  <c r="G1259" i="1"/>
  <c r="G136" i="1"/>
  <c r="H136" i="1"/>
  <c r="E643" i="4"/>
  <c r="D417" i="1"/>
  <c r="H368" i="1"/>
  <c r="G368" i="1"/>
  <c r="G1012" i="1"/>
  <c r="H1012" i="1"/>
  <c r="G1093" i="1"/>
  <c r="H1093" i="1"/>
  <c r="G39" i="1"/>
  <c r="H39" i="1"/>
  <c r="E639" i="4"/>
  <c r="D633" i="1" s="1"/>
  <c r="D424" i="1"/>
  <c r="E640" i="4"/>
  <c r="D634" i="1" s="1"/>
  <c r="G1182" i="1"/>
  <c r="H1182" i="1"/>
  <c r="H78" i="1"/>
  <c r="G78" i="1"/>
  <c r="H473" i="1"/>
  <c r="G473" i="1"/>
  <c r="G1510" i="1"/>
  <c r="H1510" i="1"/>
  <c r="H623" i="1"/>
  <c r="G623" i="1"/>
  <c r="F69" i="5"/>
  <c r="H23" i="3"/>
  <c r="C1074" i="1"/>
  <c r="H578" i="1"/>
  <c r="G578" i="1"/>
  <c r="E6" i="5"/>
  <c r="F6" i="5" s="1"/>
  <c r="G149" i="1"/>
  <c r="H149" i="1"/>
  <c r="G306" i="9" l="1"/>
  <c r="E306" i="9" s="1"/>
  <c r="B306" i="9" s="1"/>
  <c r="G148" i="1"/>
  <c r="K3" i="9"/>
  <c r="F176" i="5"/>
  <c r="C1180" i="1"/>
  <c r="D637" i="1"/>
  <c r="B24" i="9"/>
  <c r="H529" i="1"/>
  <c r="G529" i="1"/>
  <c r="H424" i="1"/>
  <c r="G424" i="1"/>
  <c r="D425" i="4"/>
  <c r="D644" i="4"/>
  <c r="C418" i="1"/>
  <c r="G20" i="9"/>
  <c r="F417" i="4"/>
  <c r="C412" i="1"/>
  <c r="F418" i="4"/>
  <c r="C413" i="1"/>
  <c r="F640" i="4"/>
  <c r="C634" i="1"/>
  <c r="B348" i="9"/>
  <c r="E347" i="9"/>
  <c r="I9" i="3" s="1"/>
  <c r="E301" i="4"/>
  <c r="D297" i="1" s="1"/>
  <c r="E423" i="4"/>
  <c r="D295" i="1"/>
  <c r="H295" i="1" s="1"/>
  <c r="E300" i="4"/>
  <c r="F300" i="4" s="1"/>
  <c r="G1537" i="1"/>
  <c r="H1537" i="1"/>
  <c r="G1074" i="1"/>
  <c r="H1074" i="1"/>
  <c r="D643" i="4"/>
  <c r="D424" i="4"/>
  <c r="F422" i="4"/>
  <c r="C417" i="1"/>
  <c r="G1181" i="1"/>
  <c r="H1181" i="1"/>
  <c r="N3" i="9"/>
  <c r="I11" i="3"/>
  <c r="H299" i="9"/>
  <c r="E299" i="9" s="1"/>
  <c r="D1011" i="1"/>
  <c r="H8" i="3" s="1"/>
  <c r="F639" i="4"/>
  <c r="C633" i="1"/>
  <c r="F301" i="4"/>
  <c r="C297" i="1"/>
  <c r="G303" i="1"/>
  <c r="H303" i="1"/>
  <c r="H355" i="1"/>
  <c r="G355" i="1"/>
  <c r="H2" i="1"/>
  <c r="G2" i="1"/>
  <c r="C296" i="1"/>
  <c r="M3" i="9" l="1"/>
  <c r="E644" i="4"/>
  <c r="F644" i="4" s="1"/>
  <c r="E425" i="4"/>
  <c r="D420" i="1" s="1"/>
  <c r="D418" i="1"/>
  <c r="G418" i="1" s="1"/>
  <c r="H20" i="9"/>
  <c r="E20" i="9" s="1"/>
  <c r="B20" i="9" s="1"/>
  <c r="E424" i="4"/>
  <c r="D419" i="1" s="1"/>
  <c r="H1011" i="1"/>
  <c r="F423" i="4"/>
  <c r="G295" i="1"/>
  <c r="G1180" i="1"/>
  <c r="H1180" i="1"/>
  <c r="B299" i="9"/>
  <c r="H297" i="1"/>
  <c r="G297" i="1"/>
  <c r="C419" i="1"/>
  <c r="D645" i="4"/>
  <c r="F643" i="4"/>
  <c r="C637" i="1"/>
  <c r="G1011" i="1"/>
  <c r="H413" i="1"/>
  <c r="G413" i="1"/>
  <c r="F425" i="4"/>
  <c r="C420" i="1"/>
  <c r="H633" i="1"/>
  <c r="G633" i="1"/>
  <c r="H417" i="1"/>
  <c r="G417" i="1"/>
  <c r="D296" i="1"/>
  <c r="G296" i="1" s="1"/>
  <c r="H634" i="1"/>
  <c r="G634" i="1"/>
  <c r="H412" i="1"/>
  <c r="G412" i="1"/>
  <c r="D646" i="4"/>
  <c r="C638" i="1"/>
  <c r="H418" i="1" l="1"/>
  <c r="H296" i="1"/>
  <c r="H420" i="1"/>
  <c r="G420" i="1"/>
  <c r="D649" i="4"/>
  <c r="C639" i="1"/>
  <c r="E646" i="4"/>
  <c r="D638" i="1"/>
  <c r="H638" i="1" s="1"/>
  <c r="E645" i="4"/>
  <c r="D650" i="4"/>
  <c r="F646" i="4"/>
  <c r="C640" i="1"/>
  <c r="H419" i="1"/>
  <c r="G419" i="1"/>
  <c r="H637" i="1"/>
  <c r="G637" i="1"/>
  <c r="F424" i="4"/>
  <c r="H334" i="9"/>
  <c r="G334" i="9"/>
  <c r="E334" i="9" l="1"/>
  <c r="B334" i="9" s="1"/>
  <c r="F650" i="4"/>
  <c r="H20" i="3"/>
  <c r="C644" i="1"/>
  <c r="E650" i="4"/>
  <c r="D640" i="1"/>
  <c r="H640" i="1" s="1"/>
  <c r="E649" i="4"/>
  <c r="G297" i="9" s="1"/>
  <c r="E297" i="9" s="1"/>
  <c r="B297" i="9" s="1"/>
  <c r="D639" i="1"/>
  <c r="H639" i="1" s="1"/>
  <c r="H19" i="3"/>
  <c r="C643" i="1"/>
  <c r="G638" i="1"/>
  <c r="F645" i="4"/>
  <c r="E298" i="9" l="1"/>
  <c r="I8" i="3" s="1"/>
  <c r="G640" i="1"/>
  <c r="I20" i="3"/>
  <c r="D644" i="1"/>
  <c r="H644" i="1" s="1"/>
  <c r="G639" i="1"/>
  <c r="I19" i="3"/>
  <c r="D643" i="1"/>
  <c r="H643" i="1" s="1"/>
  <c r="H7" i="3"/>
  <c r="F649" i="4"/>
  <c r="G644" i="1" l="1"/>
  <c r="G643" i="1"/>
  <c r="J3" i="9"/>
  <c r="H295" i="9" l="1"/>
  <c r="G295" i="9"/>
  <c r="L293" i="9"/>
  <c r="F293" i="9" s="1"/>
  <c r="H18" i="9"/>
  <c r="G18" i="9"/>
  <c r="G17" i="9"/>
  <c r="L16" i="9"/>
  <c r="H15" i="9"/>
  <c r="I6" i="9"/>
  <c r="K12" i="9"/>
  <c r="J6" i="9"/>
  <c r="I11" i="9"/>
  <c r="H17" i="9"/>
  <c r="K10" i="9"/>
  <c r="G16" i="9"/>
  <c r="H21" i="9"/>
  <c r="I9" i="9"/>
  <c r="G15" i="9"/>
  <c r="J17" i="9"/>
  <c r="K8" i="9"/>
  <c r="J13" i="9"/>
  <c r="I7" i="9"/>
  <c r="K13" i="9"/>
  <c r="K6" i="9"/>
  <c r="J11" i="9"/>
  <c r="I17" i="9"/>
  <c r="H22" i="9"/>
  <c r="I5" i="9"/>
  <c r="K11" i="9"/>
  <c r="H16" i="9"/>
  <c r="J12" i="9"/>
  <c r="J9" i="9"/>
  <c r="K9" i="9"/>
  <c r="L15" i="9"/>
  <c r="G21" i="9"/>
  <c r="J7" i="9"/>
  <c r="I12" i="9"/>
  <c r="K7" i="9"/>
  <c r="J5" i="9"/>
  <c r="K5" i="9"/>
  <c r="J10" i="9"/>
  <c r="M16" i="9"/>
  <c r="G22" i="9"/>
  <c r="E22" i="9" s="1"/>
  <c r="B22" i="9" s="1"/>
  <c r="I8" i="9"/>
  <c r="M15" i="9"/>
  <c r="J8" i="9"/>
  <c r="I13" i="9"/>
  <c r="E8" i="9" l="1"/>
  <c r="B8" i="9" s="1"/>
  <c r="E10" i="9"/>
  <c r="B10" i="9" s="1"/>
  <c r="E11" i="9"/>
  <c r="B11" i="9" s="1"/>
  <c r="E13" i="9"/>
  <c r="B13" i="9" s="1"/>
  <c r="E12" i="9"/>
  <c r="B12" i="9" s="1"/>
  <c r="E5" i="9"/>
  <c r="E21" i="9"/>
  <c r="B21" i="9" s="1"/>
  <c r="E16" i="9"/>
  <c r="F16" i="9"/>
  <c r="B293" i="9"/>
  <c r="F23" i="9"/>
  <c r="F15" i="9"/>
  <c r="E7" i="9"/>
  <c r="B7" i="9" s="1"/>
  <c r="E15" i="9"/>
  <c r="E17" i="9"/>
  <c r="B17" i="9" s="1"/>
  <c r="E295" i="9"/>
  <c r="E9" i="9"/>
  <c r="B9" i="9" s="1"/>
  <c r="E6" i="9"/>
  <c r="B6" i="9" s="1"/>
  <c r="E18" i="9"/>
  <c r="B18" i="9" s="1"/>
  <c r="B295" i="9" l="1"/>
  <c r="E23" i="9"/>
  <c r="I7" i="3" s="1"/>
  <c r="F14" i="9"/>
  <c r="F3" i="9" s="1"/>
  <c r="B16" i="9"/>
  <c r="E14" i="9"/>
  <c r="I13" i="3" s="1"/>
  <c r="B15" i="9"/>
  <c r="E4" i="9"/>
  <c r="B5" i="9"/>
  <c r="E3" i="9" l="1"/>
</calcChain>
</file>

<file path=xl/sharedStrings.xml><?xml version="1.0" encoding="utf-8"?>
<sst xmlns="http://schemas.openxmlformats.org/spreadsheetml/2006/main" count="4733" uniqueCount="3657">
  <si>
    <t>Obveznik:</t>
  </si>
  <si>
    <t>51958 - DJEČJI VRTIĆ PRIVLAKA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</si>
  <si>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</si>
  <si>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</si>
  <si>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</si>
  <si>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</si>
  <si>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</si>
  <si>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</si>
  <si>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</si>
  <si>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</si>
  <si>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</si>
  <si>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</si>
  <si>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</si>
  <si>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</si>
  <si>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</si>
  <si>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</si>
  <si>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</si>
  <si>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</si>
  <si>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</si>
  <si>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</si>
  <si>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</si>
  <si>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</si>
  <si>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</si>
  <si>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</si>
  <si>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</si>
  <si>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</si>
  <si>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</si>
  <si>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</si>
  <si>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</si>
  <si>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</si>
  <si>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</si>
  <si>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</si>
  <si>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</si>
  <si>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</si>
  <si>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</si>
  <si>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</si>
  <si>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</si>
  <si>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</si>
  <si>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</si>
  <si>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</si>
  <si>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</si>
  <si>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</si>
  <si>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</si>
  <si>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</si>
  <si>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</si>
  <si>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</si>
  <si>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</si>
  <si>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</si>
  <si>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</si>
  <si>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</si>
  <si>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</si>
  <si>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</si>
  <si>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</si>
  <si>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</si>
  <si>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</si>
  <si>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</si>
  <si>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</si>
  <si>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</si>
  <si>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</si>
  <si>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</si>
  <si>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</si>
  <si>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</si>
  <si>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</si>
  <si>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</si>
  <si>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</si>
  <si>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</si>
  <si>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</si>
  <si>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</si>
  <si>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</si>
  <si>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</si>
  <si>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</si>
  <si>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</si>
  <si>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</si>
  <si>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</si>
  <si>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</si>
  <si>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</si>
  <si>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</si>
  <si>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</si>
  <si>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</si>
  <si>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</si>
  <si>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</si>
  <si>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</si>
  <si>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</si>
  <si>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</si>
  <si>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</si>
  <si>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</si>
  <si>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</si>
  <si>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</si>
  <si>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</si>
  <si>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</si>
  <si>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</si>
  <si>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</si>
  <si>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</si>
  <si>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</si>
  <si>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</si>
  <si>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</si>
  <si>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</si>
  <si>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</si>
  <si>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</si>
  <si>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</si>
  <si>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</si>
  <si>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</si>
  <si>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</si>
  <si>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</si>
  <si>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</si>
  <si>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</si>
  <si>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</si>
  <si>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</si>
  <si>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</si>
  <si>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</si>
  <si>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</si>
  <si>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</si>
  <si>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</si>
  <si>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</si>
  <si>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</si>
  <si>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</si>
  <si>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</si>
  <si>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</si>
  <si>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</si>
  <si>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</si>
  <si>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</si>
  <si>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</si>
  <si>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</si>
  <si>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</si>
  <si>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</si>
  <si>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</si>
  <si>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</si>
  <si>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</si>
  <si>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</si>
  <si>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</si>
  <si>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</si>
  <si>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</si>
  <si>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</si>
  <si>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</si>
  <si>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</si>
  <si>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</si>
  <si>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</si>
  <si>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</si>
  <si>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</si>
  <si>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</si>
  <si>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</si>
  <si>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</si>
  <si>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</si>
  <si>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</si>
  <si>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</si>
  <si>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</si>
  <si>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</si>
  <si>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</si>
  <si>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</si>
  <si>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</si>
  <si>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</si>
  <si>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</si>
  <si>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</si>
  <si>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</si>
  <si>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</si>
  <si>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</si>
  <si>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</si>
  <si>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</si>
  <si>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</si>
  <si>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</si>
  <si>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</si>
  <si>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</si>
  <si>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</si>
  <si>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</si>
  <si>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</si>
  <si>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</si>
  <si>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</si>
  <si>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</si>
  <si>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</si>
  <si>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</si>
  <si>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</si>
  <si>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</si>
  <si>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</si>
  <si>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</si>
  <si>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</si>
  <si>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</si>
  <si>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</si>
  <si>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</si>
  <si>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</si>
  <si>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</si>
  <si>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</si>
  <si>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</si>
  <si>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</si>
  <si>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</si>
  <si>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</si>
  <si>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</si>
  <si>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</si>
  <si>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</si>
  <si>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</si>
  <si>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</si>
  <si>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</si>
  <si>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</si>
  <si>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</si>
  <si>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</si>
  <si>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</si>
  <si>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</si>
  <si>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</si>
  <si>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</si>
  <si>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</si>
  <si>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</si>
  <si>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</si>
  <si>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</si>
  <si>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</si>
  <si>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</si>
  <si>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</si>
  <si>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</si>
  <si>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</si>
  <si>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</si>
  <si>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</si>
  <si>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</si>
  <si>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</si>
  <si>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</si>
  <si>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</si>
  <si>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</si>
  <si>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</si>
  <si>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</si>
  <si>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</si>
  <si>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</si>
  <si>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</si>
  <si>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</si>
  <si>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</si>
  <si>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</si>
  <si>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</si>
  <si>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</si>
  <si>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</si>
  <si>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</si>
  <si>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</si>
  <si>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</si>
  <si>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</si>
  <si>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</si>
  <si>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</si>
  <si>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</si>
  <si>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</si>
  <si>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</si>
  <si>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</si>
  <si>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</si>
  <si>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</si>
  <si>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</si>
  <si>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</si>
  <si>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</si>
  <si>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</si>
  <si>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</si>
  <si>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</si>
  <si>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</si>
  <si>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</si>
  <si>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</si>
  <si>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</si>
  <si>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</si>
  <si>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</si>
  <si>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</si>
  <si>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</si>
  <si>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</si>
  <si>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</si>
  <si>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</si>
  <si>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</si>
  <si>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</si>
  <si>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</si>
  <si>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</si>
  <si>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</si>
  <si>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</si>
  <si>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</si>
  <si>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</si>
  <si>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</si>
  <si>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</si>
  <si>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</si>
  <si>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</si>
  <si>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</si>
  <si>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</si>
  <si>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</si>
  <si>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</si>
  <si>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</si>
  <si>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</si>
  <si>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</si>
  <si>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</si>
  <si>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</si>
  <si>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</si>
  <si>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</si>
  <si>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</si>
  <si>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</si>
  <si>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</si>
  <si>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</si>
  <si>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</si>
  <si>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</si>
  <si>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</si>
  <si>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</si>
  <si>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</si>
  <si>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</si>
  <si>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</si>
  <si>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</si>
  <si>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</si>
  <si>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</si>
  <si>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</si>
  <si>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</si>
  <si>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</si>
  <si>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</si>
  <si>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</si>
  <si>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</si>
  <si>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</si>
  <si>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</si>
  <si>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</si>
  <si>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</si>
  <si>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</si>
  <si>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</si>
  <si>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</si>
  <si>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</si>
  <si>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</si>
  <si>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</si>
  <si>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</si>
  <si>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</si>
  <si>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</si>
  <si>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</si>
  <si>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</si>
  <si>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</si>
  <si>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</si>
  <si>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</si>
  <si>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</si>
  <si>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</si>
  <si>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</si>
  <si>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</si>
  <si>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</si>
  <si>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</si>
  <si>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</si>
  <si>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</si>
  <si>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</si>
  <si>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</si>
  <si>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</si>
  <si>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</si>
  <si>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</si>
  <si>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</si>
  <si>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</si>
  <si>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</si>
  <si>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</si>
  <si>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</si>
  <si>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</si>
  <si>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</si>
  <si>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</si>
  <si>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</si>
  <si>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</si>
  <si>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</si>
  <si>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</si>
  <si>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</si>
  <si>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</si>
  <si>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</si>
  <si>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</si>
  <si>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</si>
  <si>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</si>
  <si>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</si>
  <si>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</si>
  <si>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</si>
  <si>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</si>
  <si>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</si>
  <si>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</si>
  <si>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</si>
  <si>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</si>
  <si>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</si>
  <si>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</si>
  <si>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</si>
  <si>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</si>
  <si>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</si>
  <si>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</si>
  <si>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</si>
  <si>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</si>
  <si>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</si>
  <si>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</si>
  <si>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</si>
  <si>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</si>
  <si>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</si>
  <si>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</si>
  <si>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</si>
  <si>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</si>
  <si>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</si>
  <si>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</si>
  <si>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</si>
  <si>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</si>
  <si>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</si>
  <si>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</si>
  <si>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</si>
  <si>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</si>
  <si>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</si>
  <si>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</si>
  <si>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</si>
  <si>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</si>
  <si>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</si>
  <si>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</si>
  <si>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</si>
  <si>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</si>
  <si>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</si>
  <si>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</si>
  <si>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</si>
  <si>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</si>
  <si>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</si>
  <si>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</si>
  <si>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</si>
  <si>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</si>
  <si>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</si>
  <si>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</si>
  <si>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</si>
  <si>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</si>
  <si>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</si>
  <si>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</si>
  <si>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</si>
  <si>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</si>
  <si>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</si>
  <si>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</si>
  <si>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</si>
  <si>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</si>
  <si>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</si>
  <si>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</si>
  <si>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</si>
  <si>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</si>
  <si>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</si>
  <si>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</si>
  <si>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</si>
  <si>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</si>
  <si>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</si>
  <si>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</si>
  <si>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</si>
  <si>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</si>
  <si>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</si>
  <si>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</si>
  <si>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</si>
  <si>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</si>
  <si>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</si>
  <si>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</si>
  <si>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</si>
  <si>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</si>
  <si>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</si>
  <si>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</si>
  <si>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</si>
  <si>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</si>
  <si>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</si>
  <si>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</si>
  <si>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</si>
  <si>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</si>
  <si>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</si>
  <si>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</si>
  <si>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</si>
  <si>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</si>
  <si>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</si>
  <si>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</si>
  <si>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</si>
  <si>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</si>
  <si>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</si>
  <si>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</si>
  <si>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</si>
  <si>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</si>
  <si>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</si>
  <si>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</si>
  <si>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</si>
  <si>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</si>
  <si>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</si>
  <si>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</si>
  <si>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</si>
  <si>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</si>
  <si>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</si>
  <si>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</si>
  <si>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</si>
  <si>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</si>
  <si>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</si>
  <si>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</si>
  <si>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</si>
  <si>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</si>
  <si>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</si>
  <si>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</si>
  <si>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</si>
  <si>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</si>
  <si>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</si>
  <si>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</si>
  <si>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</si>
  <si>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</si>
  <si>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</si>
  <si>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</si>
  <si>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</si>
  <si>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</si>
  <si>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</si>
  <si>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</si>
  <si>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</si>
  <si>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</si>
  <si>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</si>
  <si>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</si>
  <si>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</si>
  <si>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</si>
  <si>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</si>
  <si>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</si>
  <si>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</si>
  <si>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</si>
  <si>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</si>
  <si>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</si>
  <si>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</si>
  <si>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</si>
  <si>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</si>
  <si>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</si>
  <si>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</si>
  <si>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</si>
  <si>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</si>
  <si>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</si>
  <si>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</si>
  <si>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</si>
  <si>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</si>
  <si>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</si>
  <si>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</si>
  <si>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</si>
  <si>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</si>
  <si>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</si>
  <si>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</si>
  <si>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</si>
  <si>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</si>
  <si>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</si>
  <si>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</si>
  <si>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</si>
  <si>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</si>
  <si>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</si>
  <si>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</si>
  <si>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</si>
  <si>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</si>
  <si>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</si>
  <si>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</si>
  <si>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</si>
  <si>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</si>
  <si>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</si>
  <si>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</si>
  <si>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</si>
  <si>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</si>
  <si>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</si>
  <si>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</si>
  <si>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</si>
  <si>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</si>
  <si>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</si>
  <si>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</si>
  <si>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</si>
  <si>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</si>
  <si>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</si>
  <si>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</si>
  <si>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</si>
  <si>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</si>
  <si>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</si>
  <si>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</si>
  <si>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</si>
  <si>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</si>
  <si>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</si>
  <si>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</si>
  <si>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</si>
  <si>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</si>
  <si>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</si>
  <si>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</si>
  <si>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</si>
  <si>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</si>
  <si>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</si>
  <si>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</si>
  <si>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</si>
  <si>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</si>
  <si>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</si>
  <si>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</si>
  <si>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</si>
  <si>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</si>
  <si>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</si>
  <si>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</si>
  <si>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</si>
  <si>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</si>
  <si>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</si>
  <si>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</si>
  <si>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</si>
  <si>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</si>
  <si>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</si>
  <si>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</si>
  <si>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</si>
  <si>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</si>
  <si>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</si>
  <si>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</si>
  <si>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</si>
  <si>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</si>
  <si>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</si>
  <si>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</si>
  <si>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</si>
  <si>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</si>
  <si>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</si>
  <si>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</si>
  <si>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</si>
  <si>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</si>
  <si>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</si>
  <si>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</si>
  <si>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</si>
  <si>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</si>
  <si>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</si>
  <si>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</si>
  <si>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</si>
  <si>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</si>
  <si>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</si>
  <si>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</si>
  <si>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</si>
  <si>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</si>
  <si>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</si>
  <si>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</si>
  <si>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</si>
  <si>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</si>
  <si>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</si>
  <si>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</si>
  <si>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</si>
  <si>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</si>
  <si>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</si>
  <si>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</si>
  <si>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</si>
  <si>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</si>
  <si>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</si>
  <si>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</si>
  <si>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</si>
  <si>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</si>
  <si>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</si>
  <si>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</si>
  <si>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</si>
  <si>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</si>
  <si>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</si>
  <si>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</si>
  <si>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</si>
  <si>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</si>
  <si>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</si>
  <si>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</si>
  <si>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</si>
  <si>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</si>
  <si>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</si>
  <si>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</si>
  <si>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</si>
  <si>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</si>
  <si>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</si>
  <si>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</si>
  <si>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</si>
  <si>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</si>
  <si>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</si>
  <si>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</si>
  <si>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</si>
  <si>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</si>
  <si>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</si>
  <si>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</si>
  <si>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</si>
  <si>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</si>
  <si>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</si>
  <si>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</si>
  <si>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</si>
  <si>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</si>
  <si>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</si>
  <si>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</si>
  <si>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</si>
  <si>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</si>
  <si>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</si>
  <si>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</si>
  <si>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</si>
  <si>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</si>
  <si>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</si>
  <si>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</si>
  <si>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</si>
  <si>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</si>
  <si>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</si>
  <si>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</si>
  <si>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</si>
  <si>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</si>
  <si>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</si>
  <si>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</si>
  <si>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</si>
  <si>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</si>
  <si>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</si>
  <si>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</si>
  <si>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</si>
  <si>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</si>
  <si>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</si>
  <si>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</si>
  <si>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</si>
  <si>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</si>
  <si>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</si>
  <si>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</si>
  <si>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</si>
  <si>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</si>
  <si>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</si>
  <si>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</si>
  <si>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</si>
  <si>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</si>
  <si>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</si>
  <si>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</si>
  <si>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</si>
  <si>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</si>
  <si>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</si>
  <si>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</si>
  <si>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</si>
  <si>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</si>
  <si>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</si>
  <si>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</si>
  <si>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</si>
  <si>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</si>
  <si>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</si>
  <si>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</si>
  <si>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</si>
  <si>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</si>
  <si>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</si>
  <si>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</si>
  <si>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</si>
  <si>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</si>
  <si>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</si>
  <si>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</si>
  <si>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</si>
  <si>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</si>
  <si>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</si>
  <si>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</si>
  <si>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</si>
  <si>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</si>
  <si>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</si>
  <si>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</si>
  <si>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</si>
  <si>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</si>
  <si>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</si>
  <si>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</si>
  <si>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</si>
  <si>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</si>
  <si>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</si>
  <si>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</si>
  <si>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</si>
  <si>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</si>
  <si>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</si>
  <si>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</si>
  <si>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</si>
  <si>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</si>
  <si>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</si>
  <si>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</si>
  <si>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</si>
  <si>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</si>
  <si>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</si>
  <si>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</si>
  <si>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</si>
  <si>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</si>
  <si>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</si>
  <si>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</si>
  <si>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</si>
  <si>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</si>
  <si>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</si>
  <si>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</si>
  <si>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</si>
  <si>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</si>
  <si>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</si>
  <si>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</si>
  <si>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</si>
  <si>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</si>
  <si>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</si>
  <si>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</si>
  <si>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</si>
  <si>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</si>
  <si>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</si>
  <si>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</si>
  <si>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</si>
  <si>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</si>
  <si>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</si>
  <si>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</si>
  <si>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</si>
  <si>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</si>
  <si>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</si>
  <si>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</si>
  <si>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</si>
  <si>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</si>
  <si>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</si>
  <si>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</si>
  <si>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</si>
  <si>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</si>
  <si>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</si>
  <si>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</si>
  <si>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</si>
  <si>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</si>
  <si>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</si>
  <si>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</si>
  <si>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</si>
  <si>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</si>
  <si>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</si>
  <si>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</si>
  <si>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</si>
  <si>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</si>
  <si>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</si>
  <si>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</si>
  <si>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</si>
  <si>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</si>
  <si>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</si>
  <si>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</si>
  <si>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</si>
  <si>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</si>
  <si>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</si>
  <si>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</si>
  <si>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</si>
  <si>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</si>
  <si>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</si>
  <si>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</si>
  <si>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</si>
  <si>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</si>
  <si>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</si>
  <si>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</si>
  <si>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</si>
  <si>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</si>
  <si>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</si>
  <si>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</si>
  <si>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</si>
  <si>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</si>
  <si>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</si>
  <si>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</si>
  <si>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</si>
  <si>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</si>
  <si>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</si>
  <si>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</si>
  <si>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</si>
  <si>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</si>
  <si>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</si>
  <si>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</si>
  <si>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</si>
  <si>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</si>
  <si>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</si>
  <si>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</si>
  <si>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</si>
  <si>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</si>
  <si>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</si>
  <si>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</si>
  <si>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</si>
  <si>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</si>
  <si>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</si>
  <si>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</si>
  <si>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</si>
  <si>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</si>
  <si>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</si>
  <si>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</si>
  <si>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</si>
  <si>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</si>
  <si>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</si>
  <si>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</si>
  <si>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</si>
  <si>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</si>
  <si>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</si>
  <si>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</si>
  <si>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</si>
  <si>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</si>
  <si>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</si>
  <si>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</si>
  <si>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</si>
  <si>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</si>
  <si>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</si>
  <si>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</si>
  <si>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</si>
  <si>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</si>
  <si>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</si>
  <si>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</si>
  <si>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</si>
  <si>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</si>
  <si>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</si>
  <si>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</si>
  <si>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</si>
  <si>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</si>
  <si>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</si>
  <si>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</si>
  <si>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</si>
  <si>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</si>
  <si>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</si>
  <si>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</si>
  <si>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</si>
  <si>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</si>
  <si>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</si>
  <si>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</si>
  <si>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</si>
  <si>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</si>
  <si>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</si>
  <si>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</si>
  <si>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</si>
  <si>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</si>
  <si>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</si>
  <si>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</si>
  <si>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</si>
  <si>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</si>
  <si>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</si>
  <si>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</si>
  <si>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</si>
  <si>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</si>
  <si>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</si>
  <si>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</si>
  <si>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</si>
  <si>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</si>
  <si>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</si>
  <si>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</si>
  <si>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</si>
  <si>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</si>
  <si>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</si>
  <si>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</si>
  <si>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</si>
  <si>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</si>
  <si>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</si>
  <si>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</si>
  <si>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</si>
  <si>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</si>
  <si>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</si>
  <si>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</si>
  <si>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</si>
  <si>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</si>
  <si>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</si>
  <si>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</si>
  <si>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</si>
  <si>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</si>
  <si>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</si>
  <si>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</si>
  <si>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</si>
  <si>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</si>
  <si>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</si>
  <si>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</si>
  <si>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</si>
  <si>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</si>
  <si>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</si>
  <si>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</si>
  <si>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</si>
  <si>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</si>
  <si>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</si>
  <si>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</si>
  <si>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</si>
  <si>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</si>
  <si>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</si>
  <si>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</si>
  <si>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</si>
  <si>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</si>
  <si>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</si>
  <si>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</si>
  <si>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</si>
  <si>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</si>
  <si>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</si>
  <si>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</si>
  <si>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</si>
  <si>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</si>
  <si>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</si>
  <si>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</si>
  <si>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</si>
  <si>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</si>
  <si>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</si>
  <si>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</si>
  <si>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</si>
  <si>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</si>
  <si>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</si>
  <si>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</si>
  <si>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</si>
  <si>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</si>
  <si>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</si>
  <si>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</si>
  <si>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</si>
  <si>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</si>
  <si>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</si>
  <si>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</si>
  <si>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</si>
  <si>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</si>
  <si>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</si>
  <si>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</si>
  <si>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</si>
  <si>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</si>
  <si>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</si>
  <si>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</si>
  <si>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</si>
  <si>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</si>
  <si>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</si>
  <si>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</si>
  <si>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</si>
  <si>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</si>
  <si>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</si>
  <si>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</si>
  <si>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</si>
  <si>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</si>
  <si>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</si>
  <si>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</si>
  <si>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</si>
  <si>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</si>
  <si>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</si>
  <si>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</si>
  <si>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</si>
  <si>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</si>
  <si>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</si>
  <si>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</si>
  <si>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</si>
  <si>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</si>
  <si>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</si>
  <si>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</si>
  <si>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</si>
  <si>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</si>
  <si>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</si>
  <si>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</si>
  <si>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</si>
  <si>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</si>
  <si>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</si>
  <si>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</si>
  <si>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</si>
  <si>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</si>
  <si>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</si>
  <si>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</si>
  <si>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</si>
  <si>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</si>
  <si>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</si>
  <si>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</si>
  <si>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</si>
  <si>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</si>
  <si>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</si>
  <si>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</si>
  <si>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</si>
  <si>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</si>
  <si>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</si>
  <si>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</si>
  <si>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</si>
  <si>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</si>
  <si>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</si>
  <si>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</si>
  <si>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</si>
  <si>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</si>
  <si>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</si>
  <si>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</si>
  <si>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</si>
  <si>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</si>
  <si>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</si>
  <si>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</si>
  <si>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</si>
  <si>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</si>
  <si>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</si>
  <si>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</si>
  <si>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</si>
  <si>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</si>
  <si>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</si>
  <si>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</si>
  <si>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</si>
  <si>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</si>
  <si>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</si>
  <si>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</si>
  <si>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</si>
  <si>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</si>
  <si>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</si>
  <si>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</si>
  <si>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</si>
  <si>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</si>
  <si>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</si>
  <si>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</si>
  <si>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</si>
  <si>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</si>
  <si>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</si>
  <si>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</si>
  <si>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</si>
  <si>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</si>
  <si>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</si>
  <si>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</si>
  <si>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</si>
  <si>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</si>
  <si>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</si>
  <si>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</si>
  <si>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</si>
  <si>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</si>
  <si>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</si>
  <si>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</si>
  <si>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</si>
  <si>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</si>
  <si>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</si>
  <si>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</si>
  <si>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</si>
  <si>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</si>
  <si>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</si>
  <si>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</si>
  <si>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</si>
  <si>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</si>
  <si>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</si>
  <si>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</si>
  <si>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</si>
  <si>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</si>
  <si>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</si>
  <si>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</si>
  <si>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</si>
  <si>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</si>
  <si>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</si>
  <si>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</si>
  <si>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</si>
  <si>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</si>
  <si>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</si>
  <si>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</si>
  <si>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</si>
  <si>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</si>
  <si>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</si>
  <si>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</si>
  <si>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</si>
  <si>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</si>
  <si>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</si>
  <si>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</si>
  <si>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</si>
  <si>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</si>
  <si>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</si>
  <si>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</si>
  <si>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</si>
  <si>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</si>
  <si>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</si>
  <si>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</si>
  <si>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</si>
  <si>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</si>
  <si>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</si>
  <si>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</si>
  <si>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</si>
  <si>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</si>
  <si>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</si>
  <si>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</si>
  <si>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</si>
  <si>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</si>
  <si>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</si>
  <si>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</si>
  <si>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</si>
  <si>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</si>
  <si>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</si>
  <si>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</si>
  <si>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</si>
  <si>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</si>
  <si>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</si>
  <si>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</si>
  <si>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</si>
  <si>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</si>
  <si>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</si>
  <si>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</si>
  <si>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</si>
  <si>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</si>
  <si>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</si>
  <si>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</si>
  <si>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</si>
  <si>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</si>
  <si>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</si>
  <si>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</si>
  <si>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</si>
  <si>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</si>
  <si>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</si>
  <si>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</si>
  <si>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</si>
  <si>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</si>
  <si>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</si>
  <si>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</si>
  <si>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</si>
  <si>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</si>
  <si>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</si>
  <si>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</si>
  <si>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</si>
  <si>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</si>
  <si>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</si>
  <si>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</si>
  <si>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</si>
  <si>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</si>
  <si>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</si>
  <si>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</si>
  <si>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</si>
  <si>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</si>
  <si>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</si>
  <si>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</si>
  <si>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</si>
  <si>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</si>
  <si>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</si>
  <si>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</si>
  <si>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</si>
  <si>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</si>
  <si>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</si>
  <si>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</si>
  <si>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</si>
  <si>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</si>
  <si>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</si>
  <si>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</si>
  <si>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</si>
  <si>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</si>
  <si>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</si>
  <si>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</si>
  <si>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</si>
  <si>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</si>
  <si>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</si>
  <si>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</si>
  <si>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</si>
  <si>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</si>
  <si>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</si>
  <si>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</si>
  <si>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</si>
  <si>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</si>
  <si>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</si>
  <si>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</si>
  <si>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</si>
  <si>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</si>
  <si>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</si>
  <si>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</si>
  <si>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</si>
  <si>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</si>
  <si>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</si>
  <si>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</si>
  <si>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</si>
  <si>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</si>
  <si>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</si>
  <si>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</si>
  <si>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</si>
  <si>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</si>
  <si>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</si>
  <si>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</si>
  <si>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</si>
  <si>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</si>
  <si>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</si>
  <si>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</si>
  <si>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</si>
  <si>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</si>
  <si>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</si>
  <si>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</si>
  <si>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</si>
  <si>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</si>
  <si>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</si>
  <si>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</si>
  <si>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</si>
  <si>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</si>
  <si>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</si>
  <si>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</si>
  <si>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</si>
  <si>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</si>
  <si>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</si>
  <si>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</si>
  <si>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</si>
  <si>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</si>
  <si>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</si>
  <si>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</si>
  <si>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</si>
  <si>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</si>
  <si>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</si>
  <si>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</si>
  <si>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</si>
  <si>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</si>
  <si>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</si>
  <si>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</si>
  <si>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</si>
  <si>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</si>
  <si>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</si>
  <si>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</si>
  <si>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</si>
  <si>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</si>
  <si>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</si>
  <si>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</si>
  <si>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</si>
  <si>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</si>
  <si>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</si>
  <si>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</si>
  <si>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</si>
  <si>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</si>
  <si>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</si>
  <si>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</si>
  <si>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</si>
  <si>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</si>
  <si>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</si>
  <si>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</si>
  <si>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</si>
  <si>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</si>
  <si>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</si>
  <si>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</si>
  <si>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</si>
  <si>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</si>
  <si>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</si>
  <si>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</si>
  <si>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</si>
  <si>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</si>
  <si>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</si>
  <si>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</si>
  <si>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</si>
  <si>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</si>
  <si>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</si>
  <si>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</si>
  <si>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</si>
  <si>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</si>
  <si>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</si>
  <si>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</si>
  <si>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</si>
  <si>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</si>
  <si>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</si>
  <si>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</si>
  <si>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</si>
  <si>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</si>
  <si>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</si>
  <si>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</si>
  <si>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</si>
  <si>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</si>
  <si>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</si>
  <si>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</si>
  <si>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</si>
  <si>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</si>
  <si>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</si>
  <si>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</si>
  <si>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</si>
  <si>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</si>
  <si>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</si>
  <si>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</si>
  <si>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</si>
  <si>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</si>
  <si>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</si>
  <si>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</si>
  <si>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</si>
  <si>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</si>
  <si>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</si>
  <si>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</si>
  <si>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</si>
  <si>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</si>
  <si>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</si>
  <si>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</si>
  <si>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</si>
  <si>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</si>
  <si>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</si>
  <si>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</si>
  <si>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</si>
  <si>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</si>
  <si>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</si>
  <si>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</si>
  <si>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</si>
  <si>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</si>
  <si>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</si>
  <si>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</si>
  <si>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</si>
  <si>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</si>
  <si>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</si>
  <si>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</si>
  <si>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</si>
  <si>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</si>
  <si>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</si>
  <si>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</si>
  <si>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</si>
  <si>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</si>
  <si>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</si>
  <si>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</si>
  <si>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</si>
  <si>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</si>
  <si>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</si>
  <si>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</si>
  <si>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</si>
  <si>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</si>
  <si>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</si>
  <si>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</si>
  <si>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</si>
  <si>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</si>
  <si>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</si>
  <si>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</si>
  <si>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</si>
  <si>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</si>
  <si>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</si>
  <si>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</si>
  <si>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</si>
  <si>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</si>
  <si>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</si>
  <si>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</si>
  <si>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</si>
  <si>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</si>
  <si>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</si>
  <si>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</si>
  <si>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</si>
  <si>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</si>
  <si>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</si>
  <si>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</si>
  <si>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</si>
  <si>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</si>
  <si>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</si>
  <si>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</si>
  <si>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</si>
  <si>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</si>
  <si>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</si>
  <si>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</si>
  <si>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</si>
  <si>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</si>
  <si>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</si>
  <si>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</si>
  <si>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</si>
  <si>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</si>
  <si>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</si>
  <si>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</si>
  <si>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</si>
  <si>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</si>
  <si>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</si>
  <si>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</si>
  <si>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</si>
  <si>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</si>
  <si>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</si>
  <si>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</si>
  <si>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</si>
  <si>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</si>
  <si>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</si>
  <si>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</si>
  <si>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</si>
  <si>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</si>
  <si>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</si>
  <si>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</si>
  <si>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</si>
  <si>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</si>
  <si>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</si>
  <si>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</si>
  <si>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</si>
  <si>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</si>
  <si>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</si>
  <si>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</si>
  <si>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</si>
  <si>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</si>
  <si>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</si>
  <si>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</si>
  <si>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</si>
  <si>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</si>
  <si>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</si>
  <si>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</si>
  <si>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</si>
  <si>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</si>
  <si>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</si>
  <si>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</si>
  <si>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</si>
  <si>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</si>
  <si>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</si>
  <si>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</si>
  <si>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</si>
  <si>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</si>
  <si>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</si>
  <si>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</si>
  <si>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</si>
  <si>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</si>
  <si>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</si>
  <si>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</si>
  <si>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</si>
  <si>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</si>
  <si>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</si>
  <si>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</si>
  <si>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</si>
  <si>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</si>
  <si>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</si>
  <si>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</si>
  <si>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</si>
  <si>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</si>
  <si>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</si>
  <si>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</si>
  <si>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</si>
  <si>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</si>
  <si>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</si>
  <si>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</si>
  <si>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</si>
  <si>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</si>
  <si>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</si>
  <si>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</si>
  <si>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</si>
  <si>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</si>
  <si>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</si>
  <si>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</si>
  <si>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</si>
  <si>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</si>
  <si>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</si>
  <si>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</si>
  <si>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</si>
  <si>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</si>
  <si>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</si>
  <si>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</si>
  <si>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</si>
  <si>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</si>
  <si>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</si>
  <si>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</si>
  <si>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</si>
  <si>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</si>
  <si>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</si>
  <si>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</si>
  <si>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</si>
  <si>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</si>
  <si>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</si>
  <si>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</si>
  <si>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</si>
  <si>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</si>
  <si>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</si>
  <si>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</si>
  <si>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</si>
  <si>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</si>
  <si>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</si>
  <si>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</si>
  <si>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</si>
  <si>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</si>
  <si>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</si>
  <si>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</si>
  <si>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</si>
  <si>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</si>
  <si>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</si>
  <si>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</si>
  <si>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</si>
  <si>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</si>
  <si>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</si>
  <si>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</si>
  <si>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</si>
  <si>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</si>
  <si>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</si>
  <si>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</si>
  <si>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</si>
  <si>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</si>
  <si>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</si>
  <si>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</si>
  <si>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</si>
  <si>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</si>
  <si>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</si>
  <si>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</si>
  <si>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</si>
  <si>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</si>
  <si>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</si>
  <si>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</si>
  <si>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</si>
  <si>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</si>
  <si>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</si>
  <si>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</si>
  <si>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</si>
  <si>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</si>
  <si>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</si>
  <si>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</si>
  <si>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</si>
  <si>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</si>
  <si>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</si>
  <si>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</si>
  <si>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</si>
  <si>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</si>
  <si>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</si>
  <si>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</si>
  <si>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</si>
  <si>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</si>
  <si>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</si>
  <si>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</si>
  <si>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</si>
  <si>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</si>
  <si>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</si>
  <si>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</si>
  <si>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</si>
  <si>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</si>
  <si>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</si>
  <si>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</si>
  <si>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</si>
  <si>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</si>
  <si>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</si>
  <si>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</si>
  <si>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</si>
  <si>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</si>
  <si>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</si>
  <si>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</si>
  <si>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</si>
  <si>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</si>
  <si>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</si>
  <si>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</si>
  <si>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</si>
  <si>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</si>
  <si>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</si>
  <si>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</si>
  <si>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</si>
  <si>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</si>
  <si>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</si>
  <si>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</si>
  <si>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</si>
  <si>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</si>
  <si>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</si>
  <si>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</si>
  <si>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</si>
  <si>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</si>
  <si>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</si>
  <si>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</si>
  <si>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</si>
  <si>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</si>
  <si>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</si>
  <si>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</si>
  <si>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</si>
  <si>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</si>
  <si>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</si>
  <si>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</si>
  <si>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</si>
  <si>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</si>
  <si>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</si>
  <si>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</si>
  <si>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</si>
  <si>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</si>
  <si>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</si>
  <si>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</si>
  <si>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</si>
  <si>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</si>
  <si>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</si>
  <si>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</si>
  <si>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</si>
  <si>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</si>
  <si>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</si>
  <si>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</si>
  <si>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</si>
  <si>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</si>
  <si>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</si>
  <si>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</si>
  <si>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</si>
  <si>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</si>
  <si>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</si>
  <si>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</si>
  <si>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</si>
  <si>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</si>
  <si>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</si>
  <si>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</si>
  <si>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</si>
  <si>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</si>
  <si>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</si>
  <si>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</si>
  <si>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</si>
  <si>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</si>
  <si>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</si>
  <si>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</si>
  <si>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</si>
  <si>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</si>
  <si>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</si>
  <si>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</si>
  <si>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</si>
  <si>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</si>
  <si>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</si>
  <si>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</si>
  <si>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</si>
  <si>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</si>
  <si>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</si>
  <si>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</si>
  <si>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</si>
  <si>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</si>
  <si>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</si>
  <si>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</si>
  <si>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</si>
  <si>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</si>
  <si>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</si>
  <si>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</si>
  <si>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</si>
  <si>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</si>
  <si>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</si>
  <si>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</si>
  <si>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</si>
  <si>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</si>
  <si>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</si>
  <si>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</si>
  <si>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</si>
  <si>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</si>
  <si>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</si>
  <si>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</si>
  <si>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</si>
  <si>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</si>
  <si>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</si>
  <si>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</si>
  <si>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</si>
  <si>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</si>
  <si>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</si>
  <si>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</si>
  <si>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</si>
  <si>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</si>
  <si>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</si>
  <si>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</si>
  <si>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</si>
  <si>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</si>
  <si>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</si>
  <si>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</si>
  <si>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</si>
  <si>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</si>
  <si>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</si>
  <si>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</si>
  <si>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</si>
  <si>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</si>
  <si>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</si>
  <si>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</si>
  <si>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</si>
  <si>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</si>
  <si>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</si>
  <si>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</si>
  <si>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</si>
  <si>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</si>
  <si>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</si>
  <si>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</si>
  <si>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</si>
  <si>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</si>
  <si>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</si>
  <si>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</si>
  <si>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</si>
  <si>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</si>
  <si>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</si>
  <si>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</si>
  <si>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</si>
  <si>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</si>
  <si>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</si>
  <si>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</si>
  <si>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</si>
  <si>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</si>
  <si>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</si>
  <si>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</si>
  <si>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</si>
  <si>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</si>
  <si>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</si>
  <si>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</si>
  <si>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</si>
  <si>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</si>
  <si>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</si>
  <si>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</si>
  <si>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</si>
  <si>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</si>
  <si>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</si>
  <si>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</si>
  <si>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</si>
  <si>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</si>
  <si>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</si>
  <si>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</si>
  <si>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</si>
  <si>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</si>
  <si>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</si>
  <si>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</si>
  <si>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</si>
  <si>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</si>
  <si>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</si>
  <si>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</si>
  <si>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</si>
  <si>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</si>
  <si>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</si>
  <si>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</si>
  <si>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</si>
  <si>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</si>
  <si>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</si>
  <si>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</si>
  <si>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</si>
  <si>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</si>
  <si>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</si>
  <si>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</si>
  <si>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</si>
  <si>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</si>
  <si>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</si>
  <si>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</si>
  <si>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</si>
  <si>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</si>
  <si>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</si>
  <si>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</si>
  <si>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</si>
  <si>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</si>
  <si>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</si>
  <si>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</si>
  <si>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</si>
  <si>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</si>
  <si>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</si>
  <si>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</si>
  <si>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</si>
  <si>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</si>
  <si>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</si>
  <si>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</si>
  <si>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</si>
  <si>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</si>
  <si>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</si>
  <si>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</si>
  <si>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</si>
  <si>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</si>
  <si>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</si>
  <si>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</si>
  <si>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</si>
  <si>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</si>
  <si>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</si>
  <si>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</si>
  <si>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</si>
  <si>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</si>
  <si>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</si>
  <si>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</si>
  <si>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</si>
  <si>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</si>
  <si>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</si>
  <si>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</si>
  <si>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</si>
  <si>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</si>
  <si>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</si>
  <si>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</si>
  <si>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</si>
  <si>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</si>
  <si>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</si>
  <si>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</si>
  <si>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</si>
  <si>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</si>
  <si>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</si>
  <si>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</si>
  <si>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</si>
  <si>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</si>
  <si>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</si>
  <si>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</si>
  <si>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</si>
  <si>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</si>
  <si>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</si>
  <si>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</si>
  <si>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</si>
  <si>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</si>
  <si>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</si>
  <si>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</si>
  <si>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</si>
  <si>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</si>
  <si>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</si>
  <si>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</si>
  <si>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</si>
  <si>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</si>
  <si>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</si>
  <si>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</si>
  <si>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</si>
  <si>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</si>
  <si>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</si>
  <si>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</si>
  <si>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</si>
  <si>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</si>
  <si>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</si>
  <si>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</si>
  <si>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</si>
  <si>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</si>
  <si>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</si>
  <si>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</si>
  <si>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</si>
  <si>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</si>
  <si>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</si>
  <si>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</si>
  <si>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</si>
  <si>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</si>
  <si>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</si>
  <si>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</si>
  <si>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</si>
  <si>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</si>
  <si>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</si>
  <si>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</si>
  <si>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</si>
  <si>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</si>
  <si>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</si>
  <si>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</si>
  <si>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</si>
  <si>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</si>
  <si>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</si>
  <si>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</si>
  <si>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</si>
  <si>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</si>
  <si>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</si>
  <si>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</si>
  <si>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</si>
  <si>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</si>
  <si>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</si>
  <si>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</si>
  <si>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</si>
  <si>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</si>
  <si>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</si>
  <si>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</si>
  <si>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</si>
  <si>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</si>
  <si>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</si>
  <si>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</si>
  <si>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</si>
  <si>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</si>
  <si>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</si>
  <si>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</si>
  <si>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</si>
  <si>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</si>
  <si>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</si>
  <si>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</si>
  <si>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</si>
  <si>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</si>
  <si>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</si>
  <si>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</si>
  <si>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</si>
  <si>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</si>
  <si>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</si>
  <si>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</si>
  <si>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</si>
  <si>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</si>
  <si>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</si>
  <si>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</si>
  <si>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</si>
  <si>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</si>
  <si>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</si>
  <si>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</si>
  <si>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</si>
  <si>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</si>
  <si>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</si>
  <si>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</si>
  <si>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</si>
  <si>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</si>
  <si>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</si>
  <si>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</si>
  <si>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</si>
  <si>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</si>
  <si>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</si>
  <si>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</si>
  <si>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</si>
  <si>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</si>
  <si>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</si>
  <si>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</si>
  <si>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</si>
  <si>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</si>
  <si>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</si>
  <si>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</si>
  <si>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</si>
  <si>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</si>
  <si>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</si>
  <si>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</si>
  <si>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</si>
  <si>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</si>
  <si>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</si>
  <si>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</si>
  <si>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</si>
  <si>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</si>
  <si>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</si>
  <si>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</si>
  <si>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</si>
  <si>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</si>
  <si>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</si>
  <si>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</si>
  <si>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</si>
  <si>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</si>
  <si>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</si>
  <si>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</si>
  <si>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</si>
  <si>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</si>
  <si>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</si>
  <si>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</si>
  <si>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</si>
  <si>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</si>
  <si>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</si>
  <si>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</si>
  <si>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</si>
  <si>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</si>
  <si>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</si>
  <si>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</si>
  <si>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</si>
  <si>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</si>
  <si>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</si>
  <si>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</si>
  <si>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</si>
  <si>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</si>
  <si>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</si>
  <si>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</si>
  <si>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</si>
  <si>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</si>
  <si>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</si>
  <si>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</si>
  <si>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</si>
  <si>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</si>
  <si>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</si>
  <si>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</si>
  <si>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</si>
  <si>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</si>
  <si>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</si>
  <si>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</si>
  <si>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</si>
  <si>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</si>
  <si>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</si>
  <si>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</si>
  <si>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</si>
  <si>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</si>
  <si>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</si>
  <si>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</si>
  <si>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</si>
  <si>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</si>
  <si>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</si>
  <si>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</si>
  <si>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</si>
  <si>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</si>
  <si>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</si>
  <si>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</si>
  <si>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</si>
  <si>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</si>
  <si>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</si>
  <si>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</si>
  <si>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</si>
  <si>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</si>
  <si>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</si>
  <si>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</si>
  <si>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</si>
  <si>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</si>
  <si>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</si>
  <si>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</si>
  <si>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</si>
  <si>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</si>
  <si>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</si>
  <si>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</si>
  <si>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</si>
  <si>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</si>
  <si>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</si>
  <si>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</si>
  <si>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</si>
  <si>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</si>
  <si>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</si>
  <si>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</si>
  <si>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</si>
  <si>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</si>
  <si>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</si>
  <si>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</si>
  <si>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</si>
  <si>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</si>
  <si>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</si>
  <si>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</si>
  <si>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</si>
  <si>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</si>
  <si>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</si>
  <si>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</si>
  <si>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</si>
  <si>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</si>
  <si>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</si>
  <si>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</si>
  <si>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</si>
  <si>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</si>
  <si>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</si>
  <si>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</si>
  <si>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</si>
  <si>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</si>
  <si>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PRIVLAKA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</si>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</sst>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261111.15000000002</v>
      </c>
      <c r="D2" s="7">
        <f>'PR-RAS'!E6</f>
        <v>383617.93999999994</v>
      </c>
      <c r="E2" s="7">
        <v>0</v>
      </c>
      <c r="F2" s="7">
        <v>0</v>
      </c>
      <c r="G2" s="8">
        <f t="shared" ref="G2:G274" si="0">(B2/1000)*(C2*1+D2*2)</f>
        <v>1028.3470299999999</v>
      </c>
      <c r="H2" s="8">
        <f t="shared" ref="H2:H274" si="1">ABS(C2-ROUND(C2,0))+ABS(D2-ROUND(D2,0))</f>
        <v>0.21000000007916242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561.6</v>
      </c>
      <c r="D45" s="2">
        <f>'PR-RAS'!E49</f>
        <v>747.1</v>
      </c>
      <c r="E45" s="2">
        <v>0</v>
      </c>
      <c r="F45" s="2">
        <v>0</v>
      </c>
      <c r="G45" s="3">
        <f t="shared" si="0"/>
        <v>90.455200000000005</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561.6</v>
      </c>
      <c r="D64" s="2">
        <f>'PR-RAS'!E68</f>
        <v>747.1</v>
      </c>
      <c r="E64" s="2">
        <v>0</v>
      </c>
      <c r="F64" s="2">
        <v>0</v>
      </c>
      <c r="G64" s="3">
        <f t="shared" si="0"/>
        <v>129.5154</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561.6</v>
      </c>
      <c r="D65" s="2">
        <f>'PR-RAS'!E69</f>
        <v>747.1</v>
      </c>
      <c r="E65" s="2">
        <v>0</v>
      </c>
      <c r="F65" s="2">
        <v>0</v>
      </c>
      <c r="G65" s="3">
        <f t="shared" si="0"/>
        <v>131.5712</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0.86</v>
      </c>
      <c r="D78" s="2">
        <f>'PR-RAS'!E82</f>
        <v>1.77</v>
      </c>
      <c r="E78" s="2">
        <v>0</v>
      </c>
      <c r="F78" s="2">
        <v>0</v>
      </c>
      <c r="G78" s="3">
        <f t="shared" si="0"/>
        <v>0.33880000000000005</v>
      </c>
      <c r="H78" s="3">
        <f t="shared" si="1"/>
        <v>0.37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0.86</v>
      </c>
      <c r="D79" s="2">
        <f>'PR-RAS'!E83</f>
        <v>1.77</v>
      </c>
      <c r="E79" s="2">
        <v>0</v>
      </c>
      <c r="F79" s="2">
        <v>0</v>
      </c>
      <c r="G79" s="3">
        <f t="shared" si="0"/>
        <v>0.34320000000000001</v>
      </c>
      <c r="H79" s="3">
        <f t="shared" si="1"/>
        <v>0.37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0.86</v>
      </c>
      <c r="D81" s="2">
        <f>'PR-RAS'!E85</f>
        <v>1.77</v>
      </c>
      <c r="E81" s="2">
        <v>0</v>
      </c>
      <c r="F81" s="2">
        <v>0</v>
      </c>
      <c r="G81" s="3">
        <f t="shared" si="0"/>
        <v>0.35200000000000004</v>
      </c>
      <c r="H81" s="3">
        <f t="shared" si="1"/>
        <v>0.37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46344.49</v>
      </c>
      <c r="D102" s="2">
        <f>'PR-RAS'!E106</f>
        <v>75564.47</v>
      </c>
      <c r="E102" s="2">
        <v>0</v>
      </c>
      <c r="F102" s="2">
        <v>0</v>
      </c>
      <c r="G102" s="3">
        <f t="shared" si="0"/>
        <v>19944.816429999999</v>
      </c>
      <c r="H102" s="3">
        <f t="shared" si="1"/>
        <v>0.95999999999912689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46344.49</v>
      </c>
      <c r="D108" s="2">
        <f>'PR-RAS'!E112</f>
        <v>75564.47</v>
      </c>
      <c r="E108" s="2">
        <v>0</v>
      </c>
      <c r="F108" s="2">
        <v>0</v>
      </c>
      <c r="G108" s="3">
        <f t="shared" si="0"/>
        <v>21129.657009999999</v>
      </c>
      <c r="H108" s="3">
        <f t="shared" si="1"/>
        <v>0.95999999999912689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46344.49</v>
      </c>
      <c r="D113" s="2">
        <f>'PR-RAS'!E117</f>
        <v>75564.47</v>
      </c>
      <c r="E113" s="2">
        <v>0</v>
      </c>
      <c r="F113" s="2">
        <v>0</v>
      </c>
      <c r="G113" s="3">
        <f t="shared" si="0"/>
        <v>22117.024160000001</v>
      </c>
      <c r="H113" s="3">
        <f t="shared" si="1"/>
        <v>0.95999999999912689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214204.2</v>
      </c>
      <c r="D130" s="2">
        <f>'PR-RAS'!E134</f>
        <v>307304.59999999998</v>
      </c>
      <c r="E130" s="2">
        <v>0</v>
      </c>
      <c r="F130" s="2">
        <v>0</v>
      </c>
      <c r="G130" s="3">
        <f t="shared" si="0"/>
        <v>106916.92859999998</v>
      </c>
      <c r="H130" s="3">
        <f t="shared" si="1"/>
        <v>0.6000000000349246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214204.2</v>
      </c>
      <c r="D131" s="2">
        <f>'PR-RAS'!E135</f>
        <v>307304.59999999998</v>
      </c>
      <c r="E131" s="2">
        <v>0</v>
      </c>
      <c r="F131" s="2">
        <v>0</v>
      </c>
      <c r="G131" s="3">
        <f t="shared" si="0"/>
        <v>107745.742</v>
      </c>
      <c r="H131" s="3">
        <f t="shared" si="1"/>
        <v>0.6000000000349246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214204.2</v>
      </c>
      <c r="D132" s="2">
        <f>'PR-RAS'!E136</f>
        <v>307304.59999999998</v>
      </c>
      <c r="E132" s="2">
        <v>0</v>
      </c>
      <c r="F132" s="2">
        <v>0</v>
      </c>
      <c r="G132" s="3">
        <f t="shared" si="0"/>
        <v>108574.5554</v>
      </c>
      <c r="H132" s="3">
        <f t="shared" si="1"/>
        <v>0.6000000000349246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247504.67</v>
      </c>
      <c r="D148" s="2">
        <f>'PR-RAS'!E152</f>
        <v>393380.48</v>
      </c>
      <c r="E148" s="2">
        <v>0</v>
      </c>
      <c r="F148" s="2">
        <v>0</v>
      </c>
      <c r="G148" s="3">
        <f t="shared" si="0"/>
        <v>152037.04760999998</v>
      </c>
      <c r="H148" s="3">
        <f t="shared" si="1"/>
        <v>0.80999999996856786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194906.06</v>
      </c>
      <c r="D149" s="2">
        <f>'PR-RAS'!E153</f>
        <v>324098.51</v>
      </c>
      <c r="E149" s="2">
        <v>0</v>
      </c>
      <c r="F149" s="2">
        <v>0</v>
      </c>
      <c r="G149" s="3">
        <f t="shared" si="0"/>
        <v>124779.25584</v>
      </c>
      <c r="H149" s="3">
        <f t="shared" si="1"/>
        <v>0.54999999998835847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160659.29999999999</v>
      </c>
      <c r="D150" s="2">
        <f>'PR-RAS'!E154</f>
        <v>253594.47</v>
      </c>
      <c r="E150" s="2">
        <v>0</v>
      </c>
      <c r="F150" s="2">
        <v>0</v>
      </c>
      <c r="G150" s="3">
        <f t="shared" si="0"/>
        <v>99509.387759999998</v>
      </c>
      <c r="H150" s="3">
        <f t="shared" si="1"/>
        <v>0.76999999998952262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160659.29999999999</v>
      </c>
      <c r="D151" s="2">
        <f>'PR-RAS'!E155</f>
        <v>253594.47</v>
      </c>
      <c r="E151" s="2">
        <v>0</v>
      </c>
      <c r="F151" s="2">
        <v>0</v>
      </c>
      <c r="G151" s="3">
        <f t="shared" si="0"/>
        <v>100177.23599999999</v>
      </c>
      <c r="H151" s="3">
        <f t="shared" si="1"/>
        <v>0.76999999998952262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11350</v>
      </c>
      <c r="D155" s="2">
        <f>'PR-RAS'!E159</f>
        <v>34189.769999999997</v>
      </c>
      <c r="E155" s="2">
        <v>0</v>
      </c>
      <c r="F155" s="2">
        <v>0</v>
      </c>
      <c r="G155" s="3">
        <f t="shared" si="0"/>
        <v>12278.34916</v>
      </c>
      <c r="H155" s="3">
        <f t="shared" si="1"/>
        <v>0.23000000000320142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22896.76</v>
      </c>
      <c r="D156" s="2">
        <f>'PR-RAS'!E160</f>
        <v>36314.269999999997</v>
      </c>
      <c r="E156" s="2">
        <v>0</v>
      </c>
      <c r="F156" s="2">
        <v>0</v>
      </c>
      <c r="G156" s="3">
        <f t="shared" si="0"/>
        <v>14806.421499999999</v>
      </c>
      <c r="H156" s="3">
        <f t="shared" si="1"/>
        <v>0.50999999999839929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22896.76</v>
      </c>
      <c r="D158" s="2">
        <f>'PR-RAS'!E162</f>
        <v>36314.269999999997</v>
      </c>
      <c r="E158" s="2">
        <v>0</v>
      </c>
      <c r="F158" s="2">
        <v>0</v>
      </c>
      <c r="G158" s="3">
        <f t="shared" si="0"/>
        <v>14997.472099999999</v>
      </c>
      <c r="H158" s="3">
        <f t="shared" si="1"/>
        <v>0.50999999999839929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51889.26</v>
      </c>
      <c r="D160" s="2">
        <f>'PR-RAS'!E164</f>
        <v>67315.73000000001</v>
      </c>
      <c r="E160" s="2">
        <v>0</v>
      </c>
      <c r="F160" s="2">
        <v>0</v>
      </c>
      <c r="G160" s="3">
        <f t="shared" si="0"/>
        <v>29656.794480000004</v>
      </c>
      <c r="H160" s="3">
        <f t="shared" si="1"/>
        <v>0.52999999999155989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7936.2300000000005</v>
      </c>
      <c r="D161" s="2">
        <f>'PR-RAS'!E165</f>
        <v>8918.86</v>
      </c>
      <c r="E161" s="2">
        <v>0</v>
      </c>
      <c r="F161" s="2">
        <v>0</v>
      </c>
      <c r="G161" s="3">
        <f t="shared" si="0"/>
        <v>4123.8320000000003</v>
      </c>
      <c r="H161" s="3">
        <f t="shared" si="1"/>
        <v>0.36999999999989086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6156.93</v>
      </c>
      <c r="D163" s="2">
        <f>'PR-RAS'!E167</f>
        <v>7070.08</v>
      </c>
      <c r="E163" s="2">
        <v>0</v>
      </c>
      <c r="F163" s="2">
        <v>0</v>
      </c>
      <c r="G163" s="3">
        <f t="shared" si="0"/>
        <v>3288.1285800000001</v>
      </c>
      <c r="H163" s="3">
        <f t="shared" si="1"/>
        <v>0.1499999999996362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1779.3</v>
      </c>
      <c r="D164" s="2">
        <f>'PR-RAS'!E168</f>
        <v>1848.78</v>
      </c>
      <c r="E164" s="2">
        <v>0</v>
      </c>
      <c r="F164" s="2">
        <v>0</v>
      </c>
      <c r="G164" s="3">
        <f t="shared" si="0"/>
        <v>892.72817999999995</v>
      </c>
      <c r="H164" s="3">
        <f t="shared" si="1"/>
        <v>0.51999999999998181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30312.52</v>
      </c>
      <c r="D166" s="2">
        <f>'PR-RAS'!E170</f>
        <v>32957.35</v>
      </c>
      <c r="E166" s="2">
        <v>0</v>
      </c>
      <c r="F166" s="2">
        <v>0</v>
      </c>
      <c r="G166" s="3">
        <f t="shared" si="0"/>
        <v>15877.491300000002</v>
      </c>
      <c r="H166" s="3">
        <f t="shared" si="1"/>
        <v>0.82999999999810825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4340.7</v>
      </c>
      <c r="D167" s="2">
        <f>'PR-RAS'!E171</f>
        <v>5961.42</v>
      </c>
      <c r="E167" s="2">
        <v>0</v>
      </c>
      <c r="F167" s="2">
        <v>0</v>
      </c>
      <c r="G167" s="3">
        <f t="shared" si="0"/>
        <v>2699.7476400000005</v>
      </c>
      <c r="H167" s="3">
        <f t="shared" si="1"/>
        <v>0.72000000000025466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19832.75</v>
      </c>
      <c r="D168" s="2">
        <f>'PR-RAS'!E172</f>
        <v>23619.22</v>
      </c>
      <c r="E168" s="2">
        <v>0</v>
      </c>
      <c r="F168" s="2">
        <v>0</v>
      </c>
      <c r="G168" s="3">
        <f t="shared" si="0"/>
        <v>11200.888730000001</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2205.0700000000002</v>
      </c>
      <c r="D169" s="2">
        <f>'PR-RAS'!E173</f>
        <v>772.51</v>
      </c>
      <c r="E169" s="2">
        <v>0</v>
      </c>
      <c r="F169" s="2">
        <v>0</v>
      </c>
      <c r="G169" s="3">
        <f t="shared" si="0"/>
        <v>630.01512000000002</v>
      </c>
      <c r="H169" s="3">
        <f t="shared" si="1"/>
        <v>0.5600000000001728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230.65</v>
      </c>
      <c r="D170" s="2">
        <f>'PR-RAS'!E174</f>
        <v>75.14</v>
      </c>
      <c r="E170" s="2">
        <v>0</v>
      </c>
      <c r="F170" s="2">
        <v>0</v>
      </c>
      <c r="G170" s="3">
        <f t="shared" si="0"/>
        <v>64.377170000000007</v>
      </c>
      <c r="H170" s="3">
        <f t="shared" si="1"/>
        <v>0.48999999999999488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3249.16</v>
      </c>
      <c r="D171" s="2">
        <f>'PR-RAS'!E175</f>
        <v>2003.7</v>
      </c>
      <c r="E171" s="2">
        <v>0</v>
      </c>
      <c r="F171" s="2">
        <v>0</v>
      </c>
      <c r="G171" s="3">
        <f t="shared" si="0"/>
        <v>1233.6152</v>
      </c>
      <c r="H171" s="3">
        <f t="shared" si="1"/>
        <v>0.45999999999980901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454.19</v>
      </c>
      <c r="D173" s="2">
        <f>'PR-RAS'!E177</f>
        <v>525.36</v>
      </c>
      <c r="E173" s="2">
        <v>0</v>
      </c>
      <c r="F173" s="2">
        <v>0</v>
      </c>
      <c r="G173" s="3">
        <f t="shared" si="0"/>
        <v>258.84451999999999</v>
      </c>
      <c r="H173" s="3">
        <f t="shared" si="1"/>
        <v>0.55000000000001137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13257.71</v>
      </c>
      <c r="D174" s="2">
        <f>'PR-RAS'!E178</f>
        <v>24692.420000000002</v>
      </c>
      <c r="E174" s="2">
        <v>0</v>
      </c>
      <c r="F174" s="2">
        <v>0</v>
      </c>
      <c r="G174" s="3">
        <f t="shared" si="0"/>
        <v>10837.16115</v>
      </c>
      <c r="H174" s="3">
        <f t="shared" si="1"/>
        <v>0.71000000000276486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1125.1400000000001</v>
      </c>
      <c r="D175" s="2">
        <f>'PR-RAS'!E179</f>
        <v>1654.74</v>
      </c>
      <c r="E175" s="2">
        <v>0</v>
      </c>
      <c r="F175" s="2">
        <v>0</v>
      </c>
      <c r="G175" s="3">
        <f t="shared" si="0"/>
        <v>771.62387999999987</v>
      </c>
      <c r="H175" s="3">
        <f t="shared" si="1"/>
        <v>0.40000000000009095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1081</v>
      </c>
      <c r="D176" s="2">
        <f>'PR-RAS'!E180</f>
        <v>2961.61</v>
      </c>
      <c r="E176" s="2">
        <v>0</v>
      </c>
      <c r="F176" s="2">
        <v>0</v>
      </c>
      <c r="G176" s="3">
        <f t="shared" si="0"/>
        <v>1225.7384999999999</v>
      </c>
      <c r="H176" s="3">
        <f t="shared" si="1"/>
        <v>0.38999999999987267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1445</v>
      </c>
      <c r="E177" s="2">
        <v>0</v>
      </c>
      <c r="F177" s="2">
        <v>0</v>
      </c>
      <c r="G177" s="3">
        <f t="shared" si="0"/>
        <v>508.64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2252.16</v>
      </c>
      <c r="D178" s="2">
        <f>'PR-RAS'!E182</f>
        <v>2769.56</v>
      </c>
      <c r="E178" s="2">
        <v>0</v>
      </c>
      <c r="F178" s="2">
        <v>0</v>
      </c>
      <c r="G178" s="3">
        <f t="shared" si="0"/>
        <v>1379.05656</v>
      </c>
      <c r="H178" s="3">
        <f t="shared" si="1"/>
        <v>0.59999999999990905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752.61</v>
      </c>
      <c r="D180" s="2">
        <f>'PR-RAS'!E184</f>
        <v>637.28</v>
      </c>
      <c r="E180" s="2">
        <v>0</v>
      </c>
      <c r="F180" s="2">
        <v>0</v>
      </c>
      <c r="G180" s="3">
        <f t="shared" si="0"/>
        <v>362.86342999999999</v>
      </c>
      <c r="H180" s="3">
        <f t="shared" si="1"/>
        <v>0.66999999999995907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6050</v>
      </c>
      <c r="D181" s="2">
        <f>'PR-RAS'!E185</f>
        <v>13017.24</v>
      </c>
      <c r="E181" s="2">
        <v>0</v>
      </c>
      <c r="F181" s="2">
        <v>0</v>
      </c>
      <c r="G181" s="3">
        <f t="shared" si="0"/>
        <v>5775.2064</v>
      </c>
      <c r="H181" s="3">
        <f t="shared" si="1"/>
        <v>0.23999999999978172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159.26</v>
      </c>
      <c r="D182" s="2">
        <f>'PR-RAS'!E186</f>
        <v>160</v>
      </c>
      <c r="E182" s="2">
        <v>0</v>
      </c>
      <c r="F182" s="2">
        <v>0</v>
      </c>
      <c r="G182" s="3">
        <f t="shared" si="0"/>
        <v>86.74606</v>
      </c>
      <c r="H182" s="3">
        <f t="shared" si="1"/>
        <v>0.25999999999999091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1837.54</v>
      </c>
      <c r="D183" s="2">
        <f>'PR-RAS'!E187</f>
        <v>2046.99</v>
      </c>
      <c r="E183" s="2">
        <v>0</v>
      </c>
      <c r="F183" s="2">
        <v>0</v>
      </c>
      <c r="G183" s="3">
        <f t="shared" si="0"/>
        <v>1079.53664</v>
      </c>
      <c r="H183" s="3">
        <f t="shared" si="1"/>
        <v>0.47000000000002728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382.8</v>
      </c>
      <c r="D190" s="2">
        <f>'PR-RAS'!E194</f>
        <v>747.1</v>
      </c>
      <c r="E190" s="2">
        <v>0</v>
      </c>
      <c r="F190" s="2">
        <v>0</v>
      </c>
      <c r="G190" s="3">
        <f t="shared" si="0"/>
        <v>354.75299999999999</v>
      </c>
      <c r="H190" s="3">
        <f t="shared" si="1"/>
        <v>0.30000000000001137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382.8</v>
      </c>
      <c r="D193" s="2">
        <f>'PR-RAS'!E197</f>
        <v>747.1</v>
      </c>
      <c r="E193" s="2">
        <v>0</v>
      </c>
      <c r="F193" s="2">
        <v>0</v>
      </c>
      <c r="G193" s="3">
        <f t="shared" si="0"/>
        <v>360.38400000000001</v>
      </c>
      <c r="H193" s="3">
        <f t="shared" si="1"/>
        <v>0.30000000000001137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709.35</v>
      </c>
      <c r="D198" s="2">
        <f>'PR-RAS'!E202</f>
        <v>1966.24</v>
      </c>
      <c r="E198" s="2">
        <v>0</v>
      </c>
      <c r="F198" s="2">
        <v>0</v>
      </c>
      <c r="G198" s="3">
        <f t="shared" si="0"/>
        <v>914.44051000000002</v>
      </c>
      <c r="H198" s="3">
        <f t="shared" si="1"/>
        <v>0.59000000000003183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709.35</v>
      </c>
      <c r="D212" s="2">
        <f>'PR-RAS'!E216</f>
        <v>1966.24</v>
      </c>
      <c r="E212" s="2">
        <v>0</v>
      </c>
      <c r="F212" s="2">
        <v>0</v>
      </c>
      <c r="G212" s="3">
        <f t="shared" si="0"/>
        <v>979.42612999999994</v>
      </c>
      <c r="H212" s="3">
        <f t="shared" si="1"/>
        <v>0.59000000000003183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709.35</v>
      </c>
      <c r="D213" s="2">
        <f>'PR-RAS'!E217</f>
        <v>1966.24</v>
      </c>
      <c r="E213" s="2">
        <v>0</v>
      </c>
      <c r="F213" s="2">
        <v>0</v>
      </c>
      <c r="G213" s="3">
        <f t="shared" si="0"/>
        <v>984.06795999999997</v>
      </c>
      <c r="H213" s="3">
        <f t="shared" si="1"/>
        <v>0.59000000000003183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247504.67</v>
      </c>
      <c r="D295" s="2">
        <f>'PR-RAS'!E299</f>
        <v>393380.48</v>
      </c>
      <c r="E295" s="2">
        <v>0</v>
      </c>
      <c r="F295" s="2">
        <v>0</v>
      </c>
      <c r="G295" s="3">
        <f t="shared" si="12"/>
        <v>304074.09521999996</v>
      </c>
      <c r="H295" s="3">
        <f t="shared" si="13"/>
        <v>0.80999999996856786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13606.48000000001</v>
      </c>
      <c r="D296" s="2">
        <f>'PR-RAS'!E300</f>
        <v>0</v>
      </c>
      <c r="E296" s="2">
        <v>0</v>
      </c>
      <c r="F296" s="2">
        <v>0</v>
      </c>
      <c r="G296" s="3">
        <f t="shared" si="12"/>
        <v>4013.9116000000031</v>
      </c>
      <c r="H296" s="3">
        <f t="shared" si="13"/>
        <v>0.48000000001047738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9762.5400000000373</v>
      </c>
      <c r="E297" s="2">
        <v>0</v>
      </c>
      <c r="F297" s="2">
        <v>0</v>
      </c>
      <c r="G297" s="3">
        <f t="shared" si="12"/>
        <v>5779.4236800000217</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5743.8</v>
      </c>
      <c r="E298" s="2">
        <v>0</v>
      </c>
      <c r="F298" s="2">
        <v>0</v>
      </c>
      <c r="G298" s="3">
        <f t="shared" si="12"/>
        <v>3411.8172</v>
      </c>
      <c r="H298" s="3">
        <f t="shared" si="13"/>
        <v>0.1999999999998181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7862.68</v>
      </c>
      <c r="D299" s="2">
        <f>'PR-RAS'!E303</f>
        <v>0</v>
      </c>
      <c r="E299" s="2">
        <v>0</v>
      </c>
      <c r="F299" s="2">
        <v>0</v>
      </c>
      <c r="G299" s="3">
        <f t="shared" si="12"/>
        <v>2343.0786400000002</v>
      </c>
      <c r="H299" s="3">
        <f t="shared" si="13"/>
        <v>0.31999999999970896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5548.16</v>
      </c>
      <c r="D300" s="2">
        <f>'PR-RAS'!E304</f>
        <v>7503.52</v>
      </c>
      <c r="E300" s="2">
        <v>0</v>
      </c>
      <c r="F300" s="2">
        <v>0</v>
      </c>
      <c r="G300" s="3">
        <f t="shared" si="12"/>
        <v>6146.0047999999997</v>
      </c>
      <c r="H300" s="3">
        <f t="shared" si="13"/>
        <v>0.63999999999941792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4030</v>
      </c>
      <c r="E355" s="2">
        <v>0</v>
      </c>
      <c r="F355" s="2">
        <v>0</v>
      </c>
      <c r="G355" s="3">
        <f t="shared" si="12"/>
        <v>2853.24</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4030</v>
      </c>
      <c r="E368" s="2">
        <v>0</v>
      </c>
      <c r="F368" s="2">
        <v>0</v>
      </c>
      <c r="G368" s="3">
        <f t="shared" si="12"/>
        <v>2958.02</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4030</v>
      </c>
      <c r="E369" s="2">
        <v>0</v>
      </c>
      <c r="F369" s="2">
        <v>0</v>
      </c>
      <c r="G369" s="3">
        <f t="shared" si="12"/>
        <v>2966.08</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4030</v>
      </c>
      <c r="E373" s="2">
        <v>0</v>
      </c>
      <c r="F373" s="2">
        <v>0</v>
      </c>
      <c r="G373" s="3">
        <f t="shared" si="12"/>
        <v>2998.32</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4030</v>
      </c>
      <c r="E413" s="2">
        <v>0</v>
      </c>
      <c r="F413" s="2">
        <v>0</v>
      </c>
      <c r="G413" s="3">
        <f t="shared" si="12"/>
        <v>3320.72</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261111.15000000002</v>
      </c>
      <c r="D417" s="2">
        <f>'PR-RAS'!E422</f>
        <v>383617.93999999994</v>
      </c>
      <c r="E417" s="2">
        <v>0</v>
      </c>
      <c r="F417" s="2">
        <v>0</v>
      </c>
      <c r="G417" s="3">
        <f t="shared" si="12"/>
        <v>427792.36447999993</v>
      </c>
      <c r="H417" s="3">
        <f t="shared" si="13"/>
        <v>0.21000000007916242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247504.67</v>
      </c>
      <c r="D418" s="2">
        <f>'PR-RAS'!E423</f>
        <v>397410.48</v>
      </c>
      <c r="E418" s="2">
        <v>0</v>
      </c>
      <c r="F418" s="2">
        <v>0</v>
      </c>
      <c r="G418" s="3">
        <f t="shared" si="12"/>
        <v>434649.78771</v>
      </c>
      <c r="H418" s="3">
        <f t="shared" si="13"/>
        <v>0.80999999996856786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13606.48000000001</v>
      </c>
      <c r="D419" s="2">
        <f>'PR-RAS'!E424</f>
        <v>0</v>
      </c>
      <c r="E419" s="2">
        <v>0</v>
      </c>
      <c r="F419" s="2">
        <v>0</v>
      </c>
      <c r="G419" s="3">
        <f t="shared" si="12"/>
        <v>5687.5086400000046</v>
      </c>
      <c r="H419" s="3">
        <f t="shared" si="13"/>
        <v>0.48000000001047738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13792.540000000037</v>
      </c>
      <c r="E420" s="2">
        <v>0</v>
      </c>
      <c r="F420" s="2">
        <v>0</v>
      </c>
      <c r="G420" s="3">
        <f t="shared" si="12"/>
        <v>11558.148520000032</v>
      </c>
      <c r="H420" s="3">
        <f t="shared" si="13"/>
        <v>0.4599999999627471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5743.8</v>
      </c>
      <c r="E421" s="2">
        <v>0</v>
      </c>
      <c r="F421" s="2">
        <v>0</v>
      </c>
      <c r="G421" s="3">
        <f t="shared" si="12"/>
        <v>4824.7920000000004</v>
      </c>
      <c r="H421" s="3">
        <f t="shared" si="13"/>
        <v>0.1999999999998181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7862.68</v>
      </c>
      <c r="D422" s="2">
        <f>'PR-RAS'!E427</f>
        <v>0</v>
      </c>
      <c r="E422" s="2">
        <v>0</v>
      </c>
      <c r="F422" s="2">
        <v>0</v>
      </c>
      <c r="G422" s="3">
        <f t="shared" si="12"/>
        <v>3310.1882799999998</v>
      </c>
      <c r="H422" s="3">
        <f t="shared" si="13"/>
        <v>0.31999999999970896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5548.16</v>
      </c>
      <c r="D423" s="2">
        <f>'PR-RAS'!E428</f>
        <v>7503.52</v>
      </c>
      <c r="E423" s="2">
        <v>0</v>
      </c>
      <c r="F423" s="2">
        <v>0</v>
      </c>
      <c r="G423" s="3">
        <f t="shared" si="12"/>
        <v>8674.2944000000007</v>
      </c>
      <c r="H423" s="3">
        <f t="shared" si="13"/>
        <v>0.63999999999941792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261111.15000000002</v>
      </c>
      <c r="D637" s="2">
        <f>'PR-RAS'!E643</f>
        <v>383617.93999999994</v>
      </c>
      <c r="E637" s="2">
        <v>0</v>
      </c>
      <c r="F637" s="2">
        <v>0</v>
      </c>
      <c r="G637" s="3">
        <f t="shared" si="14"/>
        <v>654028.71107999992</v>
      </c>
      <c r="H637" s="3">
        <f t="shared" si="15"/>
        <v>0.21000000007916242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247504.67</v>
      </c>
      <c r="D638" s="2">
        <f>'PR-RAS'!E644</f>
        <v>397410.48</v>
      </c>
      <c r="E638" s="2">
        <v>0</v>
      </c>
      <c r="F638" s="2">
        <v>0</v>
      </c>
      <c r="G638" s="3">
        <f t="shared" si="14"/>
        <v>663961.42631000001</v>
      </c>
      <c r="H638" s="3">
        <f t="shared" si="15"/>
        <v>0.80999999996856786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13606.48000000001</v>
      </c>
      <c r="D639" s="2">
        <f>'PR-RAS'!E645</f>
        <v>0</v>
      </c>
      <c r="E639" s="2">
        <v>0</v>
      </c>
      <c r="F639" s="2">
        <v>0</v>
      </c>
      <c r="G639" s="3">
        <f t="shared" si="14"/>
        <v>8680.934240000006</v>
      </c>
      <c r="H639" s="3">
        <f t="shared" si="15"/>
        <v>0.48000000001047738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13792.540000000037</v>
      </c>
      <c r="E640" s="2">
        <v>0</v>
      </c>
      <c r="F640" s="2">
        <v>0</v>
      </c>
      <c r="G640" s="3">
        <f t="shared" si="14"/>
        <v>17626.86612000005</v>
      </c>
      <c r="H640" s="3">
        <f t="shared" si="15"/>
        <v>0.4599999999627471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5743.8</v>
      </c>
      <c r="E641" s="2">
        <v>0</v>
      </c>
      <c r="F641" s="2">
        <v>0</v>
      </c>
      <c r="G641" s="3">
        <f t="shared" si="14"/>
        <v>7352.0640000000003</v>
      </c>
      <c r="H641" s="3">
        <f t="shared" si="15"/>
        <v>0.1999999999998181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7862.68</v>
      </c>
      <c r="D642" s="2">
        <f>'PR-RAS'!E648</f>
        <v>0</v>
      </c>
      <c r="E642" s="2">
        <v>0</v>
      </c>
      <c r="F642" s="2">
        <v>0</v>
      </c>
      <c r="G642" s="3">
        <f t="shared" si="14"/>
        <v>5039.9778800000004</v>
      </c>
      <c r="H642" s="3">
        <f t="shared" si="15"/>
        <v>0.31999999999970896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5743.8000000000102</v>
      </c>
      <c r="D643" s="2">
        <f>'PR-RAS'!E649</f>
        <v>0</v>
      </c>
      <c r="E643" s="2">
        <v>0</v>
      </c>
      <c r="F643" s="2">
        <v>0</v>
      </c>
      <c r="G643" s="3">
        <f t="shared" si="14"/>
        <v>3687.5196000000064</v>
      </c>
      <c r="H643" s="3">
        <f t="shared" si="15"/>
        <v>0.19999999998981366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8048.7400000000371</v>
      </c>
      <c r="E644" s="2">
        <v>0</v>
      </c>
      <c r="F644" s="2">
        <v>0</v>
      </c>
      <c r="G644" s="3">
        <f t="shared" si="14"/>
        <v>10350.679640000048</v>
      </c>
      <c r="H644" s="3">
        <f t="shared" si="15"/>
        <v>0.259999999962929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6507.71</v>
      </c>
      <c r="D646" s="2">
        <f>'PR-RAS'!E653</f>
        <v>28320.18</v>
      </c>
      <c r="E646" s="2">
        <v>0</v>
      </c>
      <c r="F646" s="2">
        <v>0</v>
      </c>
      <c r="G646" s="3">
        <f t="shared" si="14"/>
        <v>40730.505150000005</v>
      </c>
      <c r="H646" s="3">
        <f t="shared" si="15"/>
        <v>0.47000000000025466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261393.92000000001</v>
      </c>
      <c r="D647" s="2">
        <f>'PR-RAS'!E654</f>
        <v>383777.77</v>
      </c>
      <c r="E647" s="2">
        <v>0</v>
      </c>
      <c r="F647" s="2">
        <v>0</v>
      </c>
      <c r="G647" s="3">
        <f t="shared" si="14"/>
        <v>664701.35116000008</v>
      </c>
      <c r="H647" s="3">
        <f t="shared" si="15"/>
        <v>0.30999999996856786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239581.45</v>
      </c>
      <c r="D648" s="2">
        <f>'PR-RAS'!E655</f>
        <v>394177.87</v>
      </c>
      <c r="E648" s="2">
        <v>0</v>
      </c>
      <c r="F648" s="2">
        <v>0</v>
      </c>
      <c r="G648" s="3">
        <f t="shared" si="14"/>
        <v>665075.36193000001</v>
      </c>
      <c r="H648" s="3">
        <f t="shared" si="15"/>
        <v>0.58000000001629815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28320.179999999993</v>
      </c>
      <c r="D649" s="2">
        <f>'PR-RAS'!E656</f>
        <v>17920.080000000016</v>
      </c>
      <c r="E649" s="2">
        <v>0</v>
      </c>
      <c r="F649" s="2">
        <v>0</v>
      </c>
      <c r="G649" s="3">
        <f t="shared" si="14"/>
        <v>41575.900320000015</v>
      </c>
      <c r="H649" s="3">
        <f t="shared" si="15"/>
        <v>0.26000000000931323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v>
      </c>
      <c r="D651" s="2">
        <f>'PR-RAS'!E658</f>
        <v>20</v>
      </c>
      <c r="E651" s="2">
        <v>0</v>
      </c>
      <c r="F651" s="2">
        <v>0</v>
      </c>
      <c r="G651" s="3">
        <f t="shared" si="14"/>
        <v>34.450000000000003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v>
      </c>
      <c r="D653" s="2">
        <f>'PR-RAS'!E660</f>
        <v>20</v>
      </c>
      <c r="E653" s="2">
        <v>0</v>
      </c>
      <c r="F653" s="2">
        <v>0</v>
      </c>
      <c r="G653" s="3">
        <f t="shared" si="14"/>
        <v>34.556000000000004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561.6</v>
      </c>
      <c r="D676" s="2">
        <f>'PR-RAS'!E683</f>
        <v>747.1</v>
      </c>
      <c r="E676" s="2">
        <v>0</v>
      </c>
      <c r="F676" s="2">
        <v>0</v>
      </c>
      <c r="G676" s="3">
        <f t="shared" si="14"/>
        <v>1387.6650000000002</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6156.93</v>
      </c>
      <c r="D727" s="2">
        <f>'PR-RAS'!E734</f>
        <v>7070.08</v>
      </c>
      <c r="E727" s="2">
        <v>0</v>
      </c>
      <c r="F727" s="2">
        <v>0</v>
      </c>
      <c r="G727" s="3">
        <f t="shared" si="14"/>
        <v>14735.68734</v>
      </c>
      <c r="H727" s="3">
        <f t="shared" si="15"/>
        <v>0.1499999999996362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34631.67</v>
      </c>
      <c r="D1011" s="7">
        <f>BILANCA!E6</f>
        <v>86865.840000000011</v>
      </c>
      <c r="E1011" s="7">
        <v>0</v>
      </c>
      <c r="F1011" s="7">
        <v>0</v>
      </c>
      <c r="G1011" s="8">
        <f t="shared" ref="G1011:G1306" si="38">B1011/1000*C1011+B1011/500*D1011</f>
        <v>208.36335000000003</v>
      </c>
      <c r="H1011" s="8">
        <f t="shared" si="35"/>
        <v>0.48999999999068677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57913.740000000005</v>
      </c>
      <c r="E1012" s="2">
        <v>0</v>
      </c>
      <c r="F1012" s="2">
        <v>0</v>
      </c>
      <c r="G1012" s="3">
        <f t="shared" si="38"/>
        <v>231.65496000000002</v>
      </c>
      <c r="H1012" s="3">
        <f t="shared" si="35"/>
        <v>0.25999999999476131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57913.740000000005</v>
      </c>
      <c r="E1017" s="2">
        <v>0</v>
      </c>
      <c r="F1017" s="2">
        <v>0</v>
      </c>
      <c r="G1017" s="3">
        <f t="shared" si="38"/>
        <v>810.79236000000014</v>
      </c>
      <c r="H1017" s="3">
        <f t="shared" si="35"/>
        <v>0.25999999999476131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4030</v>
      </c>
      <c r="E1018" s="2">
        <v>0</v>
      </c>
      <c r="F1018" s="2">
        <v>0</v>
      </c>
      <c r="G1018" s="3">
        <f t="shared" si="38"/>
        <v>64.48</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4030</v>
      </c>
      <c r="E1022" s="2">
        <v>0</v>
      </c>
      <c r="F1022" s="2">
        <v>0</v>
      </c>
      <c r="G1022" s="3">
        <f t="shared" si="38"/>
        <v>96.72</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53883.740000000005</v>
      </c>
      <c r="E1024" s="2">
        <v>0</v>
      </c>
      <c r="F1024" s="2">
        <v>0</v>
      </c>
      <c r="G1024" s="3">
        <f t="shared" si="38"/>
        <v>1508.7447200000001</v>
      </c>
      <c r="H1024" s="3">
        <f t="shared" si="35"/>
        <v>0.25999999999476131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145375.20000000001</v>
      </c>
      <c r="E1031" s="2">
        <v>0</v>
      </c>
      <c r="F1031" s="2">
        <v>0</v>
      </c>
      <c r="G1031" s="3">
        <f t="shared" si="38"/>
        <v>6105.7584000000006</v>
      </c>
      <c r="H1031" s="3">
        <f t="shared" si="35"/>
        <v>0.20000000001164153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91491.46</v>
      </c>
      <c r="E1033" s="2">
        <v>0</v>
      </c>
      <c r="F1033" s="2">
        <v>0</v>
      </c>
      <c r="G1033" s="3">
        <f t="shared" si="38"/>
        <v>4208.6071600000005</v>
      </c>
      <c r="H1033" s="3">
        <f t="shared" si="35"/>
        <v>0.46000000000640284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38671.61</v>
      </c>
      <c r="D1059" s="2">
        <f>BILANCA!E54</f>
        <v>40675.31</v>
      </c>
      <c r="E1059" s="2">
        <v>0</v>
      </c>
      <c r="F1059" s="2">
        <v>0</v>
      </c>
      <c r="G1059" s="3">
        <f t="shared" si="38"/>
        <v>5881.0892700000004</v>
      </c>
      <c r="H1059" s="3">
        <f t="shared" si="35"/>
        <v>0.69999999999708962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38671.61</v>
      </c>
      <c r="D1060" s="2">
        <f>BILANCA!E55</f>
        <v>40675.31</v>
      </c>
      <c r="E1060" s="2">
        <v>0</v>
      </c>
      <c r="F1060" s="2">
        <v>0</v>
      </c>
      <c r="G1060" s="3">
        <f t="shared" si="38"/>
        <v>6001.1115</v>
      </c>
      <c r="H1060" s="3">
        <f t="shared" si="35"/>
        <v>0.69999999999708962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34631.67</v>
      </c>
      <c r="D1074" s="2">
        <f>BILANCA!E69</f>
        <v>28952.100000000002</v>
      </c>
      <c r="E1074" s="2">
        <v>0</v>
      </c>
      <c r="F1074" s="2">
        <v>0</v>
      </c>
      <c r="G1074" s="3">
        <f t="shared" si="38"/>
        <v>5922.2956800000002</v>
      </c>
      <c r="H1074" s="3">
        <f t="shared" si="35"/>
        <v>0.43000000000392902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28320.18</v>
      </c>
      <c r="D1075" s="2">
        <f>BILANCA!E70</f>
        <v>17920.080000000002</v>
      </c>
      <c r="E1075" s="2">
        <v>0</v>
      </c>
      <c r="F1075" s="2">
        <v>0</v>
      </c>
      <c r="G1075" s="3">
        <f t="shared" si="38"/>
        <v>4170.4221000000007</v>
      </c>
      <c r="H1075" s="3">
        <f t="shared" si="35"/>
        <v>0.26000000000203727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28320.18</v>
      </c>
      <c r="D1076" s="2">
        <f>BILANCA!E71</f>
        <v>17920.080000000002</v>
      </c>
      <c r="E1076" s="2">
        <v>0</v>
      </c>
      <c r="F1076" s="2">
        <v>0</v>
      </c>
      <c r="G1076" s="3">
        <f t="shared" si="38"/>
        <v>4234.5824400000001</v>
      </c>
      <c r="H1076" s="3">
        <f t="shared" si="35"/>
        <v>0.26000000000203727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28320.18</v>
      </c>
      <c r="D1078" s="2">
        <f>BILANCA!E73</f>
        <v>17920.080000000002</v>
      </c>
      <c r="E1078" s="2">
        <v>0</v>
      </c>
      <c r="F1078" s="2">
        <v>0</v>
      </c>
      <c r="G1078" s="3">
        <f t="shared" si="38"/>
        <v>4362.9031200000009</v>
      </c>
      <c r="H1078" s="3">
        <f t="shared" si="35"/>
        <v>0.26000000000203727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763.33</v>
      </c>
      <c r="D1087" s="2">
        <f>BILANCA!E82</f>
        <v>3528.5</v>
      </c>
      <c r="E1087" s="2">
        <v>0</v>
      </c>
      <c r="F1087" s="2">
        <v>0</v>
      </c>
      <c r="G1087" s="3">
        <f t="shared" si="38"/>
        <v>602.16541000000007</v>
      </c>
      <c r="H1087" s="3">
        <f t="shared" si="35"/>
        <v>0.83000000000004093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763.33</v>
      </c>
      <c r="D1092" s="2">
        <f>BILANCA!E87</f>
        <v>3528.5</v>
      </c>
      <c r="E1092" s="2">
        <v>0</v>
      </c>
      <c r="F1092" s="2">
        <v>0</v>
      </c>
      <c r="G1092" s="3">
        <f t="shared" si="38"/>
        <v>641.26706000000001</v>
      </c>
      <c r="H1092" s="3">
        <f t="shared" si="35"/>
        <v>0.83000000000004093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5548.16</v>
      </c>
      <c r="D1152" s="2">
        <f>BILANCA!E147</f>
        <v>7503.52</v>
      </c>
      <c r="E1152" s="2">
        <v>0</v>
      </c>
      <c r="F1152" s="2">
        <v>0</v>
      </c>
      <c r="G1152" s="3">
        <f t="shared" si="38"/>
        <v>2918.8383999999996</v>
      </c>
      <c r="H1152" s="3">
        <f t="shared" si="41"/>
        <v>0.63999999999941792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5548.16</v>
      </c>
      <c r="D1166" s="2">
        <f>BILANCA!E161</f>
        <v>7503.52</v>
      </c>
      <c r="E1166" s="2">
        <v>0</v>
      </c>
      <c r="F1166" s="2">
        <v>0</v>
      </c>
      <c r="G1166" s="3">
        <f t="shared" si="38"/>
        <v>3206.6112000000003</v>
      </c>
      <c r="H1166" s="3">
        <f t="shared" si="41"/>
        <v>0.63999999999941792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34631.67</v>
      </c>
      <c r="D1180" s="2">
        <f>BILANCA!E176</f>
        <v>86865.84</v>
      </c>
      <c r="E1180" s="2">
        <v>0</v>
      </c>
      <c r="F1180" s="2">
        <v>0</v>
      </c>
      <c r="G1180" s="3">
        <f t="shared" si="38"/>
        <v>35421.769500000002</v>
      </c>
      <c r="H1180" s="3">
        <f t="shared" si="41"/>
        <v>0.49000000000523869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23339.71</v>
      </c>
      <c r="D1181" s="2">
        <f>BILANCA!E177</f>
        <v>29497.32</v>
      </c>
      <c r="E1181" s="2">
        <v>0</v>
      </c>
      <c r="F1181" s="2">
        <v>0</v>
      </c>
      <c r="G1181" s="3">
        <f t="shared" si="38"/>
        <v>14079.173850000001</v>
      </c>
      <c r="H1181" s="3">
        <f t="shared" si="41"/>
        <v>0.61000000000058208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23339.71</v>
      </c>
      <c r="D1182" s="2">
        <f>BILANCA!E178</f>
        <v>29497.32</v>
      </c>
      <c r="E1182" s="2">
        <v>0</v>
      </c>
      <c r="F1182" s="2">
        <v>0</v>
      </c>
      <c r="G1182" s="3">
        <f t="shared" si="38"/>
        <v>14161.508199999998</v>
      </c>
      <c r="H1182" s="3">
        <f t="shared" si="41"/>
        <v>0.61000000000058208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22057.75</v>
      </c>
      <c r="D1183" s="2">
        <f>BILANCA!E179</f>
        <v>26393.33</v>
      </c>
      <c r="E1183" s="2">
        <v>0</v>
      </c>
      <c r="F1183" s="2">
        <v>0</v>
      </c>
      <c r="G1183" s="3">
        <f t="shared" si="38"/>
        <v>12948.08293</v>
      </c>
      <c r="H1183" s="3">
        <f t="shared" si="41"/>
        <v>0.58000000000174623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1281.96</v>
      </c>
      <c r="D1184" s="2">
        <f>BILANCA!E180</f>
        <v>3103.99</v>
      </c>
      <c r="E1184" s="2">
        <v>0</v>
      </c>
      <c r="F1184" s="2">
        <v>0</v>
      </c>
      <c r="G1184" s="3">
        <f t="shared" si="38"/>
        <v>1303.24956</v>
      </c>
      <c r="H1184" s="3">
        <f t="shared" si="41"/>
        <v>5.0000000000181899E-2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11291.96</v>
      </c>
      <c r="D1255" s="2">
        <f>BILANCA!E251</f>
        <v>57368.520000000004</v>
      </c>
      <c r="E1255" s="2">
        <v>0</v>
      </c>
      <c r="F1255" s="2">
        <v>0</v>
      </c>
      <c r="G1255" s="3">
        <f t="shared" si="38"/>
        <v>30877.105000000003</v>
      </c>
      <c r="H1255" s="3">
        <f t="shared" si="41"/>
        <v>0.51999999999679858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57913.74</v>
      </c>
      <c r="E1256" s="2">
        <v>0</v>
      </c>
      <c r="F1256" s="2">
        <v>0</v>
      </c>
      <c r="G1256" s="3">
        <f t="shared" si="38"/>
        <v>28493.560079999999</v>
      </c>
      <c r="H1256" s="3">
        <f t="shared" si="41"/>
        <v>0.26000000000203727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57913.74</v>
      </c>
      <c r="E1257" s="2">
        <v>0</v>
      </c>
      <c r="F1257" s="2">
        <v>0</v>
      </c>
      <c r="G1257" s="3">
        <f t="shared" si="38"/>
        <v>28609.387559999999</v>
      </c>
      <c r="H1257" s="3">
        <f t="shared" si="41"/>
        <v>0.26000000000203727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5743.8</v>
      </c>
      <c r="D1259" s="2">
        <f>BILANCA!E255</f>
        <v>-8048.74</v>
      </c>
      <c r="E1259" s="2">
        <v>0</v>
      </c>
      <c r="F1259" s="2">
        <v>0</v>
      </c>
      <c r="G1259" s="3">
        <f t="shared" si="38"/>
        <v>-2578.0663199999999</v>
      </c>
      <c r="H1259" s="3">
        <f t="shared" si="41"/>
        <v>0.46000000000003638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5743.8</v>
      </c>
      <c r="D1260" s="2">
        <f>BILANCA!E256</f>
        <v>0</v>
      </c>
      <c r="E1260" s="2">
        <v>0</v>
      </c>
      <c r="F1260" s="2">
        <v>0</v>
      </c>
      <c r="G1260" s="3">
        <f t="shared" si="38"/>
        <v>1435.95</v>
      </c>
      <c r="H1260" s="3">
        <f t="shared" si="41"/>
        <v>0.1999999999998181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5743.8</v>
      </c>
      <c r="D1262" s="2">
        <f>BILANCA!E258</f>
        <v>0</v>
      </c>
      <c r="E1262" s="2">
        <v>0</v>
      </c>
      <c r="F1262" s="2">
        <v>0</v>
      </c>
      <c r="G1262" s="3">
        <f t="shared" si="38"/>
        <v>1447.4376</v>
      </c>
      <c r="H1262" s="3">
        <f t="shared" si="41"/>
        <v>0.1999999999998181</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8048.74</v>
      </c>
      <c r="E1264" s="2">
        <v>0</v>
      </c>
      <c r="F1264" s="2">
        <v>0</v>
      </c>
      <c r="G1264" s="3">
        <f t="shared" si="38"/>
        <v>4088.75992</v>
      </c>
      <c r="H1264" s="3">
        <f t="shared" si="41"/>
        <v>0.26000000000021828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8048.74</v>
      </c>
      <c r="E1265" s="2">
        <v>0</v>
      </c>
      <c r="F1265" s="2">
        <v>0</v>
      </c>
      <c r="G1265" s="3">
        <f t="shared" si="38"/>
        <v>4104.8573999999999</v>
      </c>
      <c r="H1265" s="3">
        <f t="shared" si="41"/>
        <v>0.26000000000021828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5548.16</v>
      </c>
      <c r="D1278" s="2">
        <f>BILANCA!E274</f>
        <v>7503.52</v>
      </c>
      <c r="E1278" s="2">
        <v>0</v>
      </c>
      <c r="F1278" s="2">
        <v>0</v>
      </c>
      <c r="G1278" s="3">
        <f t="shared" si="38"/>
        <v>5508.7936000000009</v>
      </c>
      <c r="H1278" s="3">
        <f t="shared" si="41"/>
        <v>0.63999999999941792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5548.16</v>
      </c>
      <c r="D1290" s="2">
        <f>BILANCA!E286</f>
        <v>7503.52</v>
      </c>
      <c r="E1290" s="2">
        <v>0</v>
      </c>
      <c r="F1290" s="2">
        <v>0</v>
      </c>
      <c r="G1290" s="3">
        <f t="shared" si="48"/>
        <v>5755.456000000001</v>
      </c>
      <c r="H1290" s="3">
        <f t="shared" si="49"/>
        <v>0.63999999999941792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5548.16</v>
      </c>
      <c r="D1306" s="2">
        <f>BILANCA!E303</f>
        <v>7503.52</v>
      </c>
      <c r="E1306" s="2">
        <v>0</v>
      </c>
      <c r="F1306" s="2">
        <v>0</v>
      </c>
      <c r="G1306" s="3">
        <f t="shared" si="38"/>
        <v>6084.3392000000003</v>
      </c>
      <c r="H1306" s="3">
        <f t="shared" si="41"/>
        <v>0.63999999999941792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763.33</v>
      </c>
      <c r="D1311" s="2">
        <f>BILANCA!E308</f>
        <v>3528.5</v>
      </c>
      <c r="E1311" s="2">
        <v>0</v>
      </c>
      <c r="F1311" s="2">
        <v>0</v>
      </c>
      <c r="G1311" s="3">
        <f t="shared" si="52"/>
        <v>2353.9193300000002</v>
      </c>
      <c r="H1311" s="3">
        <f t="shared" si="41"/>
        <v>0.83000000000004093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23339.71</v>
      </c>
      <c r="D1340" s="2">
        <f>BILANCA!E337</f>
        <v>29497.32</v>
      </c>
      <c r="E1340" s="2">
        <v>0</v>
      </c>
      <c r="F1340" s="2">
        <v>0</v>
      </c>
      <c r="G1340" s="3">
        <f t="shared" si="52"/>
        <v>27170.335500000001</v>
      </c>
      <c r="H1340" s="3">
        <f t="shared" si="41"/>
        <v>0.61000000000058208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247504.67</v>
      </c>
      <c r="D1510" s="2">
        <f>'RAS-funkcijski'!E114</f>
        <v>397410.48</v>
      </c>
      <c r="E1510" s="2">
        <v>0</v>
      </c>
      <c r="F1510" s="2">
        <v>0</v>
      </c>
      <c r="G1510" s="3">
        <f t="shared" si="52"/>
        <v>114655.8193</v>
      </c>
      <c r="H1510" s="3">
        <f t="shared" si="63"/>
        <v>0.80999999996856786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247504.67</v>
      </c>
      <c r="D1511" s="2">
        <f>'RAS-funkcijski'!E115</f>
        <v>397410.48</v>
      </c>
      <c r="E1511" s="2">
        <v>0</v>
      </c>
      <c r="F1511" s="2">
        <v>0</v>
      </c>
      <c r="G1511" s="3">
        <f t="shared" si="52"/>
        <v>115698.14493000001</v>
      </c>
      <c r="H1511" s="3">
        <f t="shared" si="63"/>
        <v>0.80999999996856786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247504.67</v>
      </c>
      <c r="D1512" s="2">
        <f>'RAS-funkcijski'!E116</f>
        <v>397410.48</v>
      </c>
      <c r="E1512" s="2">
        <v>0</v>
      </c>
      <c r="F1512" s="2">
        <v>0</v>
      </c>
      <c r="G1512" s="3">
        <f t="shared" si="52"/>
        <v>116740.47056</v>
      </c>
      <c r="H1512" s="3">
        <f t="shared" si="63"/>
        <v>0.80999999996856786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247504.67</v>
      </c>
      <c r="D1537" s="14">
        <f>'RAS-funkcijski'!E141</f>
        <v>397410.48</v>
      </c>
      <c r="E1537" s="14">
        <v>0</v>
      </c>
      <c r="F1537" s="14">
        <v>0</v>
      </c>
      <c r="G1537" s="15">
        <f t="shared" si="52"/>
        <v>142798.61131000001</v>
      </c>
      <c r="H1537" s="15">
        <f t="shared" si="63"/>
        <v>0.80999999996856786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145375.20000000001</v>
      </c>
      <c r="D1538" s="7">
        <f>'P-VRIO'!E5</f>
        <v>0</v>
      </c>
      <c r="E1538" s="7">
        <v>0</v>
      </c>
      <c r="F1538" s="7">
        <v>0</v>
      </c>
      <c r="G1538" s="8">
        <f t="shared" si="52"/>
        <v>145.37520000000001</v>
      </c>
      <c r="H1538" s="8">
        <f t="shared" si="63"/>
        <v>0.20000000001164153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145375.20000000001</v>
      </c>
      <c r="D1555" s="2">
        <f>'P-VRIO'!E22</f>
        <v>0</v>
      </c>
      <c r="E1555" s="2">
        <v>0</v>
      </c>
      <c r="F1555" s="2">
        <v>0</v>
      </c>
      <c r="G1555" s="3">
        <f t="shared" si="52"/>
        <v>2616.7536</v>
      </c>
      <c r="H1555" s="3">
        <f t="shared" si="63"/>
        <v>0.20000000001164153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145375.20000000001</v>
      </c>
      <c r="D1556" s="2">
        <f>'P-VRIO'!E23</f>
        <v>0</v>
      </c>
      <c r="E1556" s="2">
        <v>0</v>
      </c>
      <c r="F1556" s="2">
        <v>0</v>
      </c>
      <c r="G1556" s="3">
        <f t="shared" si="52"/>
        <v>2762.1288</v>
      </c>
      <c r="H1556" s="3">
        <f t="shared" si="63"/>
        <v>0.20000000001164153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145375.20000000001</v>
      </c>
      <c r="D1557" s="2">
        <f>'P-VRIO'!E24</f>
        <v>0</v>
      </c>
      <c r="E1557" s="2">
        <v>0</v>
      </c>
      <c r="F1557" s="2">
        <v>0</v>
      </c>
      <c r="G1557" s="3">
        <f t="shared" si="52"/>
        <v>2907.5040000000004</v>
      </c>
      <c r="H1557" s="3">
        <f t="shared" si="63"/>
        <v>0.20000000001164153</v>
      </c>
      <c r="I1557" s="11">
        <f t="shared" ref="I1557:I1562" si="66">G1557*H1557</f>
        <v>581.5008000338479</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23339.71</v>
      </c>
      <c r="D1582" s="7"/>
      <c r="E1582" s="7">
        <v>0</v>
      </c>
      <c r="F1582" s="7">
        <v>0</v>
      </c>
      <c r="G1582" s="8">
        <f t="shared" ref="G1582:G1686" si="70">B1582/1000*C1582</f>
        <v>23.33971</v>
      </c>
      <c r="H1582" s="8">
        <f t="shared" ref="H1582:H1686" si="71">ABS(C1582-ROUND(C1582,0))</f>
        <v>0.29000000000087311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382132.28</v>
      </c>
      <c r="D1583" s="2">
        <v>0</v>
      </c>
      <c r="E1583" s="2">
        <v>0</v>
      </c>
      <c r="F1583" s="2">
        <v>0</v>
      </c>
      <c r="G1583" s="3">
        <f t="shared" si="70"/>
        <v>764.26456000000007</v>
      </c>
      <c r="H1583" s="3">
        <f t="shared" si="71"/>
        <v>0.28000000002793968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382132.28</v>
      </c>
      <c r="D1585" s="2">
        <v>0</v>
      </c>
      <c r="E1585" s="2">
        <v>0</v>
      </c>
      <c r="F1585" s="2">
        <v>0</v>
      </c>
      <c r="G1585" s="3">
        <f t="shared" si="70"/>
        <v>1528.5291200000001</v>
      </c>
      <c r="H1585" s="3">
        <f t="shared" si="71"/>
        <v>0.28000000002793968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318613.76000000001</v>
      </c>
      <c r="D1586" s="2">
        <v>0</v>
      </c>
      <c r="E1586" s="2">
        <v>0</v>
      </c>
      <c r="F1586" s="2">
        <v>0</v>
      </c>
      <c r="G1586" s="3">
        <f t="shared" si="70"/>
        <v>1593.0688</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63518.52</v>
      </c>
      <c r="D1587" s="2">
        <v>0</v>
      </c>
      <c r="E1587" s="2">
        <v>0</v>
      </c>
      <c r="F1587" s="2">
        <v>0</v>
      </c>
      <c r="G1587" s="3">
        <f t="shared" si="70"/>
        <v>381.11111999999997</v>
      </c>
      <c r="H1587" s="3">
        <f t="shared" si="71"/>
        <v>0.48000000000320142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375974.67</v>
      </c>
      <c r="D1602" s="2">
        <v>0</v>
      </c>
      <c r="E1602" s="2">
        <v>0</v>
      </c>
      <c r="F1602" s="2">
        <v>0</v>
      </c>
      <c r="G1602" s="3">
        <f t="shared" si="70"/>
        <v>7895.4680699999999</v>
      </c>
      <c r="H1602" s="3">
        <f t="shared" si="71"/>
        <v>0.33000000001629815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375974.67</v>
      </c>
      <c r="D1604" s="2">
        <v>0</v>
      </c>
      <c r="E1604" s="2">
        <v>0</v>
      </c>
      <c r="F1604" s="2">
        <v>0</v>
      </c>
      <c r="G1604" s="3">
        <f t="shared" si="70"/>
        <v>8647.41741</v>
      </c>
      <c r="H1604" s="3">
        <f t="shared" si="71"/>
        <v>0.33000000001629815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314278.18</v>
      </c>
      <c r="D1605" s="2">
        <v>0</v>
      </c>
      <c r="E1605" s="2">
        <v>0</v>
      </c>
      <c r="F1605" s="2">
        <v>0</v>
      </c>
      <c r="G1605" s="3">
        <f t="shared" si="70"/>
        <v>7542.6763199999996</v>
      </c>
      <c r="H1605" s="3">
        <f t="shared" si="71"/>
        <v>0.17999999999301508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61696.49</v>
      </c>
      <c r="D1606" s="2">
        <v>0</v>
      </c>
      <c r="E1606" s="2">
        <v>0</v>
      </c>
      <c r="F1606" s="2">
        <v>0</v>
      </c>
      <c r="G1606" s="3">
        <f t="shared" si="70"/>
        <v>1542.4122500000001</v>
      </c>
      <c r="H1606" s="3">
        <f t="shared" si="71"/>
        <v>0.48999999999796273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29497.320000000065</v>
      </c>
      <c r="D1621" s="2">
        <v>0</v>
      </c>
      <c r="E1621" s="2">
        <v>0</v>
      </c>
      <c r="F1621" s="2">
        <v>0</v>
      </c>
      <c r="G1621" s="3">
        <f t="shared" si="70"/>
        <v>1179.8928000000026</v>
      </c>
      <c r="H1621" s="3">
        <f t="shared" si="71"/>
        <v>0.32000000006519258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29497.32</v>
      </c>
      <c r="D1681" s="2">
        <v>0</v>
      </c>
      <c r="E1681" s="2">
        <v>0</v>
      </c>
      <c r="F1681" s="2">
        <v>0</v>
      </c>
      <c r="G1681" s="3">
        <f t="shared" si="70"/>
        <v>2949.732</v>
      </c>
      <c r="H1681" s="3">
        <f t="shared" si="71"/>
        <v>0.31999999999970896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29497.32</v>
      </c>
      <c r="D1683" s="2">
        <v>0</v>
      </c>
      <c r="E1683" s="2">
        <v>0</v>
      </c>
      <c r="F1683" s="2">
        <v>0</v>
      </c>
      <c r="G1683" s="3">
        <f t="shared" si="70"/>
        <v>3008.7266399999999</v>
      </c>
      <c r="H1683" s="3">
        <f t="shared" si="71"/>
        <v>0.31999999999970896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51958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261111.15000000002</v>
      </c>
      <c r="I17" s="275">
        <f>'PR-RAS'!E6</f>
        <v>383617.93999999994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247504.67</v>
      </c>
      <c r="I18" s="275">
        <f>'PR-RAS'!E152</f>
        <v>393380.48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5743.8000000000102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8048.7400000000371</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0</v>
      </c>
      <c r="I22" s="275">
        <f>BILANCA!E7</f>
        <v>57913.740000000005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34631.67</v>
      </c>
      <c r="I23" s="275">
        <f>BILANCA!E69</f>
        <v>28952.100000000002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23339.71</v>
      </c>
      <c r="I24" s="275">
        <f>BILANCA!E177</f>
        <v>29497.32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11291.96</v>
      </c>
      <c r="I25" s="275">
        <f>BILANCA!E251</f>
        <v>57368.520000000004</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247504.67</v>
      </c>
      <c r="I30" s="275">
        <f>'RAS-funkcijski'!E114</f>
        <v>397410.48</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247504.67</v>
      </c>
      <c r="I31" s="275">
        <f>'RAS-funkcijski'!E141</f>
        <v>397410.48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145375.20000000001</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145375.20000000001</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23339.71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29497.320000000065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29497.32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625" zoomScaleNormal="100" workbookViewId="0">
      <selection activeCell="E641" sqref="E64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261111.15000000002</v>
      </c>
      <c r="E6" s="60">
        <f>E7+E43+E49+E82+E106+E125+E134+E140</f>
        <v>383617.93999999994</v>
      </c>
      <c r="F6" s="45">
        <f t="shared" ref="F6:F132" si="0">IF(D6&lt;&gt;0,IF(E6/D6&gt;=100,"&gt;&gt;100",E6/D6*100),"-")</f>
        <v>146.9174870548423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561.6</v>
      </c>
      <c r="E49" s="60">
        <f>E50+E53+E58+E61+E64+E68+E71+E74+E77</f>
        <v>747.1</v>
      </c>
      <c r="F49" s="45">
        <f t="shared" si="0"/>
        <v>133.03062678062679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561.6</v>
      </c>
      <c r="E68" s="60">
        <f t="shared" si="11"/>
        <v>747.1</v>
      </c>
      <c r="F68" s="45">
        <f t="shared" si="0"/>
        <v>133.03062678062679</v>
      </c>
    </row>
    <row r="69" spans="1:6" ht="12.75" customHeight="1" x14ac:dyDescent="0.2">
      <c r="A69" s="63" t="s">
        <v>141</v>
      </c>
      <c r="B69" s="64" t="s">
        <v>142</v>
      </c>
      <c r="C69" s="247" t="s">
        <v>141</v>
      </c>
      <c r="D69" s="194">
        <v>561.6</v>
      </c>
      <c r="E69" s="194">
        <v>747.1</v>
      </c>
      <c r="F69" s="45">
        <f t="shared" si="0"/>
        <v>133.03062678062679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0.86</v>
      </c>
      <c r="E82" s="60">
        <f t="shared" si="15"/>
        <v>1.77</v>
      </c>
      <c r="F82" s="45">
        <f t="shared" si="0"/>
        <v>205.81395348837211</v>
      </c>
    </row>
    <row r="83" spans="1:6" ht="12.75" customHeight="1" x14ac:dyDescent="0.2">
      <c r="A83" s="63">
        <v>641</v>
      </c>
      <c r="B83" s="64" t="s">
        <v>169</v>
      </c>
      <c r="C83" s="247" t="s">
        <v>170</v>
      </c>
      <c r="D83" s="60">
        <f t="shared" ref="D83:E83" si="16">SUM(D84:D90)</f>
        <v>0.86</v>
      </c>
      <c r="E83" s="60">
        <f t="shared" si="16"/>
        <v>1.77</v>
      </c>
      <c r="F83" s="45">
        <f t="shared" si="0"/>
        <v>205.81395348837211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0.86</v>
      </c>
      <c r="E85" s="194">
        <v>1.77</v>
      </c>
      <c r="F85" s="45">
        <f t="shared" si="0"/>
        <v>205.81395348837211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46344.49</v>
      </c>
      <c r="E106" s="60">
        <f>E107+E112+E120+E124</f>
        <v>75564.47</v>
      </c>
      <c r="F106" s="45">
        <f t="shared" si="0"/>
        <v>163.04952325508384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46344.49</v>
      </c>
      <c r="E112" s="60">
        <f t="shared" si="20"/>
        <v>75564.47</v>
      </c>
      <c r="F112" s="45">
        <f t="shared" si="0"/>
        <v>163.04952325508384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46344.49</v>
      </c>
      <c r="E117" s="194">
        <v>75564.47</v>
      </c>
      <c r="F117" s="45">
        <f t="shared" si="0"/>
        <v>163.04952325508384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214204.2</v>
      </c>
      <c r="E134" s="60">
        <f t="shared" si="25"/>
        <v>307304.59999999998</v>
      </c>
      <c r="F134" s="45">
        <f t="shared" ref="F134:F229" si="26">IF(D134&lt;&gt;0,IF(E134/D134&gt;=100,"&gt;&gt;100",E134/D134*100),"-")</f>
        <v>143.46338680567419</v>
      </c>
    </row>
    <row r="135" spans="1:6" ht="24" x14ac:dyDescent="0.2">
      <c r="A135" s="63">
        <v>671</v>
      </c>
      <c r="B135" s="182" t="s">
        <v>273</v>
      </c>
      <c r="C135" s="247" t="s">
        <v>274</v>
      </c>
      <c r="D135" s="60">
        <f t="shared" ref="D135:E135" si="27">SUM(D136:D138)</f>
        <v>214204.2</v>
      </c>
      <c r="E135" s="60">
        <f t="shared" si="27"/>
        <v>307304.59999999998</v>
      </c>
      <c r="F135" s="45">
        <f t="shared" si="26"/>
        <v>143.46338680567419</v>
      </c>
    </row>
    <row r="136" spans="1:6" ht="12.75" customHeight="1" x14ac:dyDescent="0.2">
      <c r="A136" s="63">
        <v>6711</v>
      </c>
      <c r="B136" s="65" t="s">
        <v>275</v>
      </c>
      <c r="C136" s="247" t="s">
        <v>276</v>
      </c>
      <c r="D136" s="194">
        <v>214204.2</v>
      </c>
      <c r="E136" s="194">
        <v>307304.59999999998</v>
      </c>
      <c r="F136" s="45">
        <f t="shared" si="26"/>
        <v>143.46338680567419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247504.67</v>
      </c>
      <c r="E152" s="60">
        <f>E153+E164+E202+E221+E230+E262+E273</f>
        <v>393380.48</v>
      </c>
      <c r="F152" s="45">
        <f t="shared" si="26"/>
        <v>158.93860911796128</v>
      </c>
    </row>
    <row r="153" spans="1:6" ht="12.75" customHeight="1" x14ac:dyDescent="0.2">
      <c r="A153" s="63">
        <v>31</v>
      </c>
      <c r="B153" s="64" t="s">
        <v>308</v>
      </c>
      <c r="C153" s="247" t="s">
        <v>309</v>
      </c>
      <c r="D153" s="60">
        <f t="shared" ref="D153:E153" si="30">D154+D159+D160</f>
        <v>194906.06</v>
      </c>
      <c r="E153" s="60">
        <f t="shared" si="30"/>
        <v>324098.51</v>
      </c>
      <c r="F153" s="45">
        <f t="shared" si="26"/>
        <v>166.2844705803401</v>
      </c>
    </row>
    <row r="154" spans="1:6" ht="12.75" customHeight="1" x14ac:dyDescent="0.2">
      <c r="A154" s="63">
        <v>311</v>
      </c>
      <c r="B154" s="64" t="s">
        <v>310</v>
      </c>
      <c r="C154" s="247" t="s">
        <v>311</v>
      </c>
      <c r="D154" s="60">
        <f t="shared" ref="D154:E154" si="31">SUM(D155:D158)</f>
        <v>160659.29999999999</v>
      </c>
      <c r="E154" s="60">
        <f t="shared" si="31"/>
        <v>253594.47</v>
      </c>
      <c r="F154" s="45">
        <f t="shared" si="26"/>
        <v>157.84611908554314</v>
      </c>
    </row>
    <row r="155" spans="1:6" ht="12.75" customHeight="1" x14ac:dyDescent="0.2">
      <c r="A155" s="63">
        <v>3111</v>
      </c>
      <c r="B155" s="64" t="s">
        <v>312</v>
      </c>
      <c r="C155" s="247" t="s">
        <v>313</v>
      </c>
      <c r="D155" s="194">
        <v>160659.29999999999</v>
      </c>
      <c r="E155" s="194">
        <v>253594.47</v>
      </c>
      <c r="F155" s="45">
        <f t="shared" si="26"/>
        <v>157.84611908554314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11350</v>
      </c>
      <c r="E159" s="194">
        <v>34189.769999999997</v>
      </c>
      <c r="F159" s="45">
        <f t="shared" si="26"/>
        <v>301.23145374449336</v>
      </c>
    </row>
    <row r="160" spans="1:6" ht="12.75" customHeight="1" x14ac:dyDescent="0.2">
      <c r="A160" s="63">
        <v>313</v>
      </c>
      <c r="B160" s="65" t="s">
        <v>322</v>
      </c>
      <c r="C160" s="247" t="s">
        <v>323</v>
      </c>
      <c r="D160" s="60">
        <f t="shared" ref="D160:E160" si="32">SUM(D161:D163)</f>
        <v>22896.76</v>
      </c>
      <c r="E160" s="60">
        <f t="shared" si="32"/>
        <v>36314.269999999997</v>
      </c>
      <c r="F160" s="45">
        <f t="shared" si="26"/>
        <v>158.6000377345965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22896.76</v>
      </c>
      <c r="E162" s="194">
        <v>36314.269999999997</v>
      </c>
      <c r="F162" s="45">
        <f t="shared" si="26"/>
        <v>158.6000377345965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51889.26</v>
      </c>
      <c r="E164" s="60">
        <f>E165+E170+E178+E188+E189+E194</f>
        <v>67315.73000000001</v>
      </c>
      <c r="F164" s="45">
        <f t="shared" si="26"/>
        <v>129.72960107737131</v>
      </c>
    </row>
    <row r="165" spans="1:6" ht="12.75" customHeight="1" x14ac:dyDescent="0.2">
      <c r="A165" s="63">
        <v>321</v>
      </c>
      <c r="B165" s="64" t="s">
        <v>332</v>
      </c>
      <c r="C165" s="247" t="s">
        <v>333</v>
      </c>
      <c r="D165" s="60">
        <f t="shared" ref="D165:E165" si="33">SUM(D166:D169)</f>
        <v>7936.2300000000005</v>
      </c>
      <c r="E165" s="60">
        <f t="shared" si="33"/>
        <v>8918.86</v>
      </c>
      <c r="F165" s="45">
        <f t="shared" si="26"/>
        <v>112.38157160263754</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6156.93</v>
      </c>
      <c r="E167" s="194">
        <v>7070.08</v>
      </c>
      <c r="F167" s="45">
        <f t="shared" si="26"/>
        <v>114.83125518724428</v>
      </c>
    </row>
    <row r="168" spans="1:6" ht="12.75" customHeight="1" x14ac:dyDescent="0.2">
      <c r="A168" s="63">
        <v>3213</v>
      </c>
      <c r="B168" s="64" t="s">
        <v>338</v>
      </c>
      <c r="C168" s="247" t="s">
        <v>339</v>
      </c>
      <c r="D168" s="194">
        <v>1779.3</v>
      </c>
      <c r="E168" s="194">
        <v>1848.78</v>
      </c>
      <c r="F168" s="45">
        <f t="shared" si="26"/>
        <v>103.90490642387455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30312.52</v>
      </c>
      <c r="E170" s="60">
        <f t="shared" si="34"/>
        <v>32957.35</v>
      </c>
      <c r="F170" s="45">
        <f t="shared" si="26"/>
        <v>108.72520661429665</v>
      </c>
    </row>
    <row r="171" spans="1:6" ht="12.75" customHeight="1" x14ac:dyDescent="0.2">
      <c r="A171" s="63">
        <v>3221</v>
      </c>
      <c r="B171" s="64" t="s">
        <v>344</v>
      </c>
      <c r="C171" s="247" t="s">
        <v>345</v>
      </c>
      <c r="D171" s="194">
        <v>4340.7</v>
      </c>
      <c r="E171" s="194">
        <v>5961.42</v>
      </c>
      <c r="F171" s="45">
        <f t="shared" si="26"/>
        <v>137.33775658303961</v>
      </c>
    </row>
    <row r="172" spans="1:6" ht="12.75" customHeight="1" x14ac:dyDescent="0.2">
      <c r="A172" s="63">
        <v>3222</v>
      </c>
      <c r="B172" s="64" t="s">
        <v>346</v>
      </c>
      <c r="C172" s="247" t="s">
        <v>347</v>
      </c>
      <c r="D172" s="194">
        <v>19832.75</v>
      </c>
      <c r="E172" s="194">
        <v>23619.22</v>
      </c>
      <c r="F172" s="45">
        <f t="shared" si="26"/>
        <v>119.0920069077662</v>
      </c>
    </row>
    <row r="173" spans="1:6" ht="12.75" customHeight="1" x14ac:dyDescent="0.2">
      <c r="A173" s="63">
        <v>3223</v>
      </c>
      <c r="B173" s="65" t="s">
        <v>348</v>
      </c>
      <c r="C173" s="247" t="s">
        <v>349</v>
      </c>
      <c r="D173" s="194">
        <v>2205.0700000000002</v>
      </c>
      <c r="E173" s="194">
        <v>772.51</v>
      </c>
      <c r="F173" s="45">
        <f t="shared" si="26"/>
        <v>35.033354950182982</v>
      </c>
    </row>
    <row r="174" spans="1:6" ht="12.75" customHeight="1" x14ac:dyDescent="0.2">
      <c r="A174" s="63">
        <v>3224</v>
      </c>
      <c r="B174" s="65" t="s">
        <v>350</v>
      </c>
      <c r="C174" s="247" t="s">
        <v>351</v>
      </c>
      <c r="D174" s="194">
        <v>230.65</v>
      </c>
      <c r="E174" s="194">
        <v>75.14</v>
      </c>
      <c r="F174" s="45">
        <f t="shared" si="26"/>
        <v>32.57749837415998</v>
      </c>
    </row>
    <row r="175" spans="1:6" ht="12.75" customHeight="1" x14ac:dyDescent="0.2">
      <c r="A175" s="63">
        <v>3225</v>
      </c>
      <c r="B175" s="65" t="s">
        <v>352</v>
      </c>
      <c r="C175" s="247" t="s">
        <v>353</v>
      </c>
      <c r="D175" s="194">
        <v>3249.16</v>
      </c>
      <c r="E175" s="194">
        <v>2003.7</v>
      </c>
      <c r="F175" s="45">
        <f t="shared" si="26"/>
        <v>61.668246562188386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454.19</v>
      </c>
      <c r="E177" s="194">
        <v>525.36</v>
      </c>
      <c r="F177" s="45">
        <f t="shared" si="26"/>
        <v>115.66965366916931</v>
      </c>
    </row>
    <row r="178" spans="1:6" ht="12.75" customHeight="1" x14ac:dyDescent="0.2">
      <c r="A178" s="63">
        <v>323</v>
      </c>
      <c r="B178" s="65" t="s">
        <v>358</v>
      </c>
      <c r="C178" s="247" t="s">
        <v>359</v>
      </c>
      <c r="D178" s="60">
        <f t="shared" ref="D178:E178" si="35">SUM(D179:D187)</f>
        <v>13257.71</v>
      </c>
      <c r="E178" s="60">
        <f t="shared" si="35"/>
        <v>24692.420000000002</v>
      </c>
      <c r="F178" s="45">
        <f t="shared" si="26"/>
        <v>186.24951066209778</v>
      </c>
    </row>
    <row r="179" spans="1:6" ht="12.75" customHeight="1" x14ac:dyDescent="0.2">
      <c r="A179" s="63">
        <v>3231</v>
      </c>
      <c r="B179" s="65" t="s">
        <v>360</v>
      </c>
      <c r="C179" s="247" t="s">
        <v>361</v>
      </c>
      <c r="D179" s="194">
        <v>1125.1400000000001</v>
      </c>
      <c r="E179" s="194">
        <v>1654.74</v>
      </c>
      <c r="F179" s="45">
        <f t="shared" si="26"/>
        <v>147.06969799313862</v>
      </c>
    </row>
    <row r="180" spans="1:6" ht="12.75" customHeight="1" x14ac:dyDescent="0.2">
      <c r="A180" s="63">
        <v>3232</v>
      </c>
      <c r="B180" s="65" t="s">
        <v>362</v>
      </c>
      <c r="C180" s="247" t="s">
        <v>363</v>
      </c>
      <c r="D180" s="194">
        <v>1081</v>
      </c>
      <c r="E180" s="194">
        <v>2961.61</v>
      </c>
      <c r="F180" s="45">
        <f t="shared" si="26"/>
        <v>273.96947271045332</v>
      </c>
    </row>
    <row r="181" spans="1:6" ht="12.75" customHeight="1" x14ac:dyDescent="0.2">
      <c r="A181" s="63">
        <v>3233</v>
      </c>
      <c r="B181" s="65" t="s">
        <v>364</v>
      </c>
      <c r="C181" s="247" t="s">
        <v>365</v>
      </c>
      <c r="D181" s="194">
        <v>0</v>
      </c>
      <c r="E181" s="194">
        <v>1445</v>
      </c>
      <c r="F181" s="45" t="str">
        <f t="shared" si="26"/>
        <v>-</v>
      </c>
    </row>
    <row r="182" spans="1:6" ht="12.75" customHeight="1" x14ac:dyDescent="0.2">
      <c r="A182" s="63">
        <v>3234</v>
      </c>
      <c r="B182" s="65" t="s">
        <v>366</v>
      </c>
      <c r="C182" s="247" t="s">
        <v>367</v>
      </c>
      <c r="D182" s="194">
        <v>2252.16</v>
      </c>
      <c r="E182" s="194">
        <v>2769.56</v>
      </c>
      <c r="F182" s="45">
        <f t="shared" si="26"/>
        <v>122.97350099460074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752.61</v>
      </c>
      <c r="E184" s="194">
        <v>637.28</v>
      </c>
      <c r="F184" s="45">
        <f t="shared" si="26"/>
        <v>84.6759942068269</v>
      </c>
    </row>
    <row r="185" spans="1:6" ht="12.75" customHeight="1" x14ac:dyDescent="0.2">
      <c r="A185" s="63">
        <v>3237</v>
      </c>
      <c r="B185" s="64" t="s">
        <v>372</v>
      </c>
      <c r="C185" s="247" t="s">
        <v>373</v>
      </c>
      <c r="D185" s="194">
        <v>6050</v>
      </c>
      <c r="E185" s="194">
        <v>13017.24</v>
      </c>
      <c r="F185" s="45">
        <f t="shared" si="26"/>
        <v>215.16099173553718</v>
      </c>
    </row>
    <row r="186" spans="1:6" ht="12.75" customHeight="1" x14ac:dyDescent="0.2">
      <c r="A186" s="63">
        <v>3238</v>
      </c>
      <c r="B186" s="64" t="s">
        <v>374</v>
      </c>
      <c r="C186" s="247" t="s">
        <v>375</v>
      </c>
      <c r="D186" s="194">
        <v>159.26</v>
      </c>
      <c r="E186" s="194">
        <v>160</v>
      </c>
      <c r="F186" s="45">
        <f t="shared" si="26"/>
        <v>100.46464900163257</v>
      </c>
    </row>
    <row r="187" spans="1:6" ht="12.75" customHeight="1" x14ac:dyDescent="0.2">
      <c r="A187" s="63">
        <v>3239</v>
      </c>
      <c r="B187" s="64" t="s">
        <v>376</v>
      </c>
      <c r="C187" s="247" t="s">
        <v>377</v>
      </c>
      <c r="D187" s="194">
        <v>1837.54</v>
      </c>
      <c r="E187" s="194">
        <v>2046.99</v>
      </c>
      <c r="F187" s="45">
        <f t="shared" si="26"/>
        <v>111.39839132753573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382.8</v>
      </c>
      <c r="E194" s="60">
        <f t="shared" si="36"/>
        <v>747.1</v>
      </c>
      <c r="F194" s="45">
        <f t="shared" si="26"/>
        <v>195.16718913270637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382.8</v>
      </c>
      <c r="E197" s="194">
        <v>747.1</v>
      </c>
      <c r="F197" s="45">
        <f t="shared" si="26"/>
        <v>195.16718913270637</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709.35</v>
      </c>
      <c r="E202" s="60">
        <f t="shared" si="37"/>
        <v>1966.24</v>
      </c>
      <c r="F202" s="45">
        <f t="shared" si="26"/>
        <v>277.18897582293647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709.35</v>
      </c>
      <c r="E216" s="60">
        <f t="shared" si="40"/>
        <v>1966.24</v>
      </c>
      <c r="F216" s="45">
        <f t="shared" si="26"/>
        <v>277.18897582293647</v>
      </c>
    </row>
    <row r="217" spans="1:6" ht="12.75" customHeight="1" x14ac:dyDescent="0.2">
      <c r="A217" s="63">
        <v>3431</v>
      </c>
      <c r="B217" s="182" t="s">
        <v>436</v>
      </c>
      <c r="C217" s="247" t="s">
        <v>437</v>
      </c>
      <c r="D217" s="194">
        <v>709.35</v>
      </c>
      <c r="E217" s="194">
        <v>1966.24</v>
      </c>
      <c r="F217" s="45">
        <f t="shared" si="26"/>
        <v>277.18897582293647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247504.67</v>
      </c>
      <c r="E299" s="60">
        <f>E152-E297+E298</f>
        <v>393380.48</v>
      </c>
      <c r="F299" s="45">
        <f t="shared" si="68"/>
        <v>158.93860911796128</v>
      </c>
    </row>
    <row r="300" spans="1:6" ht="12.75" customHeight="1" x14ac:dyDescent="0.2">
      <c r="A300" s="63" t="s">
        <v>582</v>
      </c>
      <c r="B300" s="64" t="s">
        <v>593</v>
      </c>
      <c r="C300" s="247" t="s">
        <v>594</v>
      </c>
      <c r="D300" s="60">
        <f>IF(D6&gt;=D299,D6-D299,0)</f>
        <v>13606.48000000001</v>
      </c>
      <c r="E300" s="60">
        <f>IF(E6&gt;=E299,E6-E299,0)</f>
        <v>0</v>
      </c>
      <c r="F300" s="45">
        <f t="shared" si="68"/>
        <v>0</v>
      </c>
    </row>
    <row r="301" spans="1:6" ht="12.75" customHeight="1" x14ac:dyDescent="0.2">
      <c r="A301" s="63" t="s">
        <v>582</v>
      </c>
      <c r="B301" s="64" t="s">
        <v>595</v>
      </c>
      <c r="C301" s="247" t="s">
        <v>596</v>
      </c>
      <c r="D301" s="60">
        <f>IF(D299&gt;=D6,D299-D6,0)</f>
        <v>0</v>
      </c>
      <c r="E301" s="60">
        <f>IF(E299&gt;=E6,E299-E6,0)</f>
        <v>9762.5400000000373</v>
      </c>
      <c r="F301" s="45" t="str">
        <f t="shared" si="68"/>
        <v>-</v>
      </c>
    </row>
    <row r="302" spans="1:6" ht="12.75" customHeight="1" x14ac:dyDescent="0.2">
      <c r="A302" s="63">
        <v>92211</v>
      </c>
      <c r="B302" s="64" t="s">
        <v>597</v>
      </c>
      <c r="C302" s="247" t="s">
        <v>598</v>
      </c>
      <c r="D302" s="194">
        <v>0</v>
      </c>
      <c r="E302" s="194">
        <v>5743.8</v>
      </c>
      <c r="F302" s="45" t="str">
        <f t="shared" si="68"/>
        <v>-</v>
      </c>
    </row>
    <row r="303" spans="1:6" ht="12.75" customHeight="1" x14ac:dyDescent="0.2">
      <c r="A303" s="63">
        <v>92221</v>
      </c>
      <c r="B303" s="64" t="s">
        <v>599</v>
      </c>
      <c r="C303" s="247" t="s">
        <v>600</v>
      </c>
      <c r="D303" s="194">
        <v>7862.68</v>
      </c>
      <c r="E303" s="194">
        <v>0</v>
      </c>
      <c r="F303" s="45">
        <f t="shared" si="68"/>
        <v>0</v>
      </c>
    </row>
    <row r="304" spans="1:6" ht="12.75" customHeight="1" x14ac:dyDescent="0.2">
      <c r="A304" s="63">
        <v>96</v>
      </c>
      <c r="B304" s="220" t="s">
        <v>601</v>
      </c>
      <c r="C304" s="247" t="s">
        <v>602</v>
      </c>
      <c r="D304" s="194">
        <v>5548.16</v>
      </c>
      <c r="E304" s="194">
        <v>7503.52</v>
      </c>
      <c r="F304" s="45">
        <f t="shared" si="68"/>
        <v>135.24339600876689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4030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4030</v>
      </c>
      <c r="F373" s="45" t="str">
        <f t="shared" si="72"/>
        <v>-</v>
      </c>
    </row>
    <row r="374" spans="1:6" ht="12.75" customHeight="1" x14ac:dyDescent="0.2">
      <c r="A374" s="63">
        <v>421</v>
      </c>
      <c r="B374" s="64" t="s">
        <v>732</v>
      </c>
      <c r="C374" s="247" t="s">
        <v>733</v>
      </c>
      <c r="D374" s="60">
        <f t="shared" ref="D374:E374" si="91">SUM(D375:D378)</f>
        <v>0</v>
      </c>
      <c r="E374" s="60">
        <f t="shared" si="91"/>
        <v>4030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v>4030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4030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261111.15000000002</v>
      </c>
      <c r="E422" s="60">
        <f>E6+E308</f>
        <v>383617.93999999994</v>
      </c>
      <c r="F422" s="45">
        <f t="shared" si="72"/>
        <v>146.9174870548423</v>
      </c>
    </row>
    <row r="423" spans="1:6" ht="12.75" customHeight="1" x14ac:dyDescent="0.2">
      <c r="A423" s="63" t="s">
        <v>582</v>
      </c>
      <c r="B423" s="64" t="s">
        <v>805</v>
      </c>
      <c r="C423" s="247" t="s">
        <v>806</v>
      </c>
      <c r="D423" s="60">
        <f t="shared" ref="D423:E423" si="103">D299+D360</f>
        <v>247504.67</v>
      </c>
      <c r="E423" s="60">
        <f t="shared" si="103"/>
        <v>397410.48</v>
      </c>
      <c r="F423" s="45">
        <f t="shared" si="72"/>
        <v>160.56686122326497</v>
      </c>
    </row>
    <row r="424" spans="1:6" ht="12.75" customHeight="1" x14ac:dyDescent="0.2">
      <c r="A424" s="63" t="s">
        <v>582</v>
      </c>
      <c r="B424" s="64" t="s">
        <v>807</v>
      </c>
      <c r="C424" s="247" t="s">
        <v>808</v>
      </c>
      <c r="D424" s="60">
        <f t="shared" ref="D424:E424" si="104">IF(D422&gt;=D423,D422-D423,0)</f>
        <v>13606.48000000001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13792.540000000037</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5743.8</v>
      </c>
      <c r="F426" s="45" t="str">
        <f t="shared" si="72"/>
        <v>-</v>
      </c>
    </row>
    <row r="427" spans="1:6" ht="12.75" customHeight="1" x14ac:dyDescent="0.2">
      <c r="A427" s="251" t="s">
        <v>811</v>
      </c>
      <c r="B427" s="64" t="s">
        <v>814</v>
      </c>
      <c r="C427" s="252" t="s">
        <v>815</v>
      </c>
      <c r="D427" s="60">
        <f t="shared" ref="D427:E427" si="107">IF(D303-D302+D420-D419&gt;=0,D303-D302+D420-D419,0)</f>
        <v>7862.68</v>
      </c>
      <c r="E427" s="60">
        <f t="shared" si="107"/>
        <v>0</v>
      </c>
      <c r="F427" s="45">
        <f t="shared" si="72"/>
        <v>0</v>
      </c>
    </row>
    <row r="428" spans="1:6" ht="24" x14ac:dyDescent="0.2">
      <c r="A428" s="249" t="s">
        <v>816</v>
      </c>
      <c r="B428" s="243" t="s">
        <v>817</v>
      </c>
      <c r="C428" s="250" t="s">
        <v>818</v>
      </c>
      <c r="D428" s="81">
        <f t="shared" ref="D428:E428" si="108">D304+D421</f>
        <v>5548.16</v>
      </c>
      <c r="E428" s="81">
        <f t="shared" si="108"/>
        <v>7503.52</v>
      </c>
      <c r="F428" s="61">
        <f t="shared" si="72"/>
        <v>135.24339600876689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261111.15000000002</v>
      </c>
      <c r="E643" s="60">
        <f>E422+E430</f>
        <v>383617.93999999994</v>
      </c>
      <c r="F643" s="45">
        <f t="shared" si="109"/>
        <v>146.9174870548423</v>
      </c>
    </row>
    <row r="644" spans="1:6" ht="12.75" customHeight="1" x14ac:dyDescent="0.2">
      <c r="A644" s="63" t="s">
        <v>582</v>
      </c>
      <c r="B644" s="64" t="s">
        <v>1238</v>
      </c>
      <c r="C644" s="247" t="s">
        <v>1239</v>
      </c>
      <c r="D644" s="60">
        <f>D423+D535</f>
        <v>247504.67</v>
      </c>
      <c r="E644" s="60">
        <f>E423+E535</f>
        <v>397410.48</v>
      </c>
      <c r="F644" s="45">
        <f t="shared" si="109"/>
        <v>160.56686122326497</v>
      </c>
    </row>
    <row r="645" spans="1:6" ht="12.75" customHeight="1" x14ac:dyDescent="0.2">
      <c r="A645" s="63" t="s">
        <v>582</v>
      </c>
      <c r="B645" s="64" t="s">
        <v>1240</v>
      </c>
      <c r="C645" s="247" t="s">
        <v>1241</v>
      </c>
      <c r="D645" s="60">
        <f t="shared" ref="D645:E645" si="163">IF(D643&gt;=D644,D643-D644,0)</f>
        <v>13606.48000000001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13792.540000000037</v>
      </c>
      <c r="F646" s="45" t="str">
        <f t="shared" si="109"/>
        <v>-</v>
      </c>
    </row>
    <row r="647" spans="1:6" ht="24" x14ac:dyDescent="0.2">
      <c r="A647" s="251" t="s">
        <v>1244</v>
      </c>
      <c r="B647" s="64" t="s">
        <v>1245</v>
      </c>
      <c r="C647" s="252" t="s">
        <v>1244</v>
      </c>
      <c r="D647" s="60">
        <f>IF(D426-D427+D641-D642&gt;=0,D426-D427+D641-D642,0)</f>
        <v>0</v>
      </c>
      <c r="E647" s="60">
        <f>IF(E426-E427+E641-E642&gt;=0,E426-E427+E641-E642,0)</f>
        <v>5743.8</v>
      </c>
      <c r="F647" s="45" t="str">
        <f t="shared" si="109"/>
        <v>-</v>
      </c>
    </row>
    <row r="648" spans="1:6" ht="24" x14ac:dyDescent="0.2">
      <c r="A648" s="251" t="s">
        <v>1246</v>
      </c>
      <c r="B648" s="64" t="s">
        <v>1247</v>
      </c>
      <c r="C648" s="252" t="s">
        <v>1246</v>
      </c>
      <c r="D648" s="60">
        <f>IF(D427-D426+D642-D641&gt;=0,D427-D426+D642-D641,0)</f>
        <v>7862.68</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5743.8000000000102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8048.7400000000371</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6507.71</v>
      </c>
      <c r="E653" s="194">
        <v>28320.18</v>
      </c>
      <c r="F653" s="45">
        <f t="shared" ref="F653:F740" si="167">IF(D653&lt;&gt;0,IF(E653/D653&gt;=100,"&gt;&gt;100",E653/D653*100),"-")</f>
        <v>435.17888781153431</v>
      </c>
    </row>
    <row r="654" spans="1:6" ht="12.75" customHeight="1" x14ac:dyDescent="0.2">
      <c r="A654" s="63" t="s">
        <v>1257</v>
      </c>
      <c r="B654" s="64" t="s">
        <v>1258</v>
      </c>
      <c r="C654" s="247" t="s">
        <v>1257</v>
      </c>
      <c r="D654" s="194">
        <v>261393.92000000001</v>
      </c>
      <c r="E654" s="194">
        <v>383777.77</v>
      </c>
      <c r="F654" s="45">
        <f t="shared" si="167"/>
        <v>146.81970032049711</v>
      </c>
    </row>
    <row r="655" spans="1:6" ht="12.75" customHeight="1" x14ac:dyDescent="0.2">
      <c r="A655" s="63" t="s">
        <v>1259</v>
      </c>
      <c r="B655" s="64" t="s">
        <v>1260</v>
      </c>
      <c r="C655" s="247" t="s">
        <v>1259</v>
      </c>
      <c r="D655" s="194">
        <v>239581.45</v>
      </c>
      <c r="E655" s="194">
        <v>394177.87</v>
      </c>
      <c r="F655" s="45">
        <f t="shared" si="167"/>
        <v>164.52770863520527</v>
      </c>
    </row>
    <row r="656" spans="1:6" ht="24" x14ac:dyDescent="0.2">
      <c r="A656" s="63">
        <v>11</v>
      </c>
      <c r="B656" s="64" t="s">
        <v>1261</v>
      </c>
      <c r="C656" s="247" t="s">
        <v>1262</v>
      </c>
      <c r="D656" s="60">
        <f t="shared" ref="D656:E656" si="168">+D653+D654-D655</f>
        <v>28320.179999999993</v>
      </c>
      <c r="E656" s="60">
        <f t="shared" si="168"/>
        <v>17920.080000000016</v>
      </c>
      <c r="F656" s="45">
        <f t="shared" si="167"/>
        <v>63.276716461547991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13</v>
      </c>
      <c r="E658" s="253">
        <v>20</v>
      </c>
      <c r="F658" s="45">
        <f t="shared" si="167"/>
        <v>153.84615384615387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13</v>
      </c>
      <c r="E660" s="253">
        <v>20</v>
      </c>
      <c r="F660" s="45">
        <f t="shared" si="167"/>
        <v>153.84615384615387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561.6</v>
      </c>
      <c r="E683" s="192">
        <v>747.1</v>
      </c>
      <c r="F683" s="71">
        <f t="shared" si="167"/>
        <v>133.03062678062679</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6156.93</v>
      </c>
      <c r="E734" s="192">
        <v>7070.08</v>
      </c>
      <c r="F734" s="71">
        <f t="shared" si="167"/>
        <v>114.83125518724428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370" zoomScaleNormal="100" workbookViewId="0">
      <selection activeCell="D385" sqref="D3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34631.67</v>
      </c>
      <c r="E6" s="180">
        <f t="shared" si="0"/>
        <v>86865.840000000011</v>
      </c>
      <c r="F6" s="181">
        <f t="shared" ref="F6:F298" si="1">IF(D6&gt;0,IF(E6/D6&gt;=100,"&gt;&gt;100",E6/D6*100),"-")</f>
        <v>250.82775390271394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0</v>
      </c>
      <c r="E7" s="79">
        <f t="shared" si="2"/>
        <v>57913.740000000005</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57913.740000000005</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4030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4030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53883.740000000005</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0</v>
      </c>
      <c r="E20" s="192"/>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145375.20000000001</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0</v>
      </c>
      <c r="E28" s="192">
        <v>91491.46</v>
      </c>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38671.61</v>
      </c>
      <c r="E54" s="192">
        <v>40675.31</v>
      </c>
      <c r="F54" s="71">
        <f t="shared" si="1"/>
        <v>105.1813203536134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38671.61</v>
      </c>
      <c r="E55" s="192">
        <v>40675.31</v>
      </c>
      <c r="F55" s="71">
        <f t="shared" si="1"/>
        <v>105.1813203536134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34631.67</v>
      </c>
      <c r="E69" s="79">
        <f>E70+E82+E88+E119+E135+E147+E165+E171</f>
        <v>28952.100000000002</v>
      </c>
      <c r="F69" s="71">
        <f t="shared" si="1"/>
        <v>83.600068954226018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28320.18</v>
      </c>
      <c r="E70" s="79">
        <f t="shared" si="12"/>
        <v>17920.080000000002</v>
      </c>
      <c r="F70" s="71">
        <f t="shared" si="1"/>
        <v>63.27671646154792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28320.18</v>
      </c>
      <c r="E71" s="79">
        <f t="shared" si="13"/>
        <v>17920.080000000002</v>
      </c>
      <c r="F71" s="71">
        <f t="shared" si="1"/>
        <v>63.27671646154792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28320.18</v>
      </c>
      <c r="E73" s="192">
        <v>17920.080000000002</v>
      </c>
      <c r="F73" s="71">
        <f t="shared" si="1"/>
        <v>63.27671646154792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763.33</v>
      </c>
      <c r="E82" s="79">
        <f>SUM(E83:E85)-E86+E87</f>
        <v>3528.5</v>
      </c>
      <c r="F82" s="71">
        <f t="shared" si="1"/>
        <v>462.25092685994264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763.33</v>
      </c>
      <c r="E87" s="192">
        <v>3528.5</v>
      </c>
      <c r="F87" s="71">
        <f t="shared" si="1"/>
        <v>462.25092685994264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5548.16</v>
      </c>
      <c r="E147" s="79">
        <f t="shared" si="24"/>
        <v>7503.52</v>
      </c>
      <c r="F147" s="71">
        <f t="shared" si="1"/>
        <v>135.24339600876689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5548.16</v>
      </c>
      <c r="E161" s="192">
        <v>7503.52</v>
      </c>
      <c r="F161" s="71">
        <f t="shared" si="1"/>
        <v>135.24339600876689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34631.67</v>
      </c>
      <c r="E176" s="79">
        <f>E177+E251</f>
        <v>86865.84</v>
      </c>
      <c r="F176" s="71">
        <f t="shared" si="1"/>
        <v>250.82775390271391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23339.71</v>
      </c>
      <c r="E177" s="79">
        <f>E178+E197+E203+E219+E247+E248</f>
        <v>29497.32</v>
      </c>
      <c r="F177" s="71">
        <f t="shared" si="1"/>
        <v>126.38254716960921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23339.71</v>
      </c>
      <c r="E178" s="79">
        <f>SUM(E179:E181)+E185+E186+SUM(E194:E196)</f>
        <v>29497.32</v>
      </c>
      <c r="F178" s="71">
        <f t="shared" si="1"/>
        <v>126.38254716960921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22057.75</v>
      </c>
      <c r="E179" s="192">
        <v>26393.33</v>
      </c>
      <c r="F179" s="71">
        <f t="shared" si="1"/>
        <v>119.65558590518073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1281.96</v>
      </c>
      <c r="E180" s="192">
        <v>3103.99</v>
      </c>
      <c r="F180" s="71">
        <f t="shared" si="1"/>
        <v>242.12845954631965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11291.96</v>
      </c>
      <c r="E251" s="79">
        <f>+E252+E255-E264+E274+E291</f>
        <v>57368.520000000004</v>
      </c>
      <c r="F251" s="71">
        <f t="shared" si="1"/>
        <v>508.04749574033218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0</v>
      </c>
      <c r="E252" s="79">
        <f>E253-E254</f>
        <v>57913.74</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0</v>
      </c>
      <c r="E253" s="192">
        <v>57913.74</v>
      </c>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5743.8</v>
      </c>
      <c r="E255" s="79">
        <f>E256-E260</f>
        <v>-8048.74</v>
      </c>
      <c r="F255" s="71">
        <f t="shared" si="1"/>
        <v>-140.12918277098785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5743.8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5743.8</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8048.74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8048.74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5548.16</v>
      </c>
      <c r="E274" s="79">
        <f>SUM(E275:E277)+SUM(E286:E290)</f>
        <v>7503.52</v>
      </c>
      <c r="F274" s="71">
        <f t="shared" si="1"/>
        <v>135.24339600876689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5548.16</v>
      </c>
      <c r="E286" s="192">
        <v>7503.52</v>
      </c>
      <c r="F286" s="71">
        <f t="shared" si="39"/>
        <v>135.24339600876689</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5548.16</v>
      </c>
      <c r="E303" s="192">
        <v>7503.52</v>
      </c>
      <c r="F303" s="71">
        <f t="shared" si="43"/>
        <v>135.24339600876689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763.33</v>
      </c>
      <c r="E308" s="192">
        <v>3528.5</v>
      </c>
      <c r="F308" s="71">
        <f t="shared" si="43"/>
        <v>462.25092685994264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23339.71</v>
      </c>
      <c r="E337" s="192">
        <v>29497.32</v>
      </c>
      <c r="F337" s="71">
        <f t="shared" si="43"/>
        <v>126.38254716960921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0"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247504.67</v>
      </c>
      <c r="E114" s="60">
        <f t="shared" si="22"/>
        <v>397410.48</v>
      </c>
      <c r="F114" s="45">
        <f t="shared" si="1"/>
        <v>160.56686122326497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247504.67</v>
      </c>
      <c r="E115" s="60">
        <f t="shared" si="23"/>
        <v>397410.48</v>
      </c>
      <c r="F115" s="45">
        <f t="shared" si="1"/>
        <v>160.56686122326497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247504.67</v>
      </c>
      <c r="E116" s="194">
        <v>397410.48</v>
      </c>
      <c r="F116" s="45">
        <f t="shared" si="1"/>
        <v>160.56686122326497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247504.67</v>
      </c>
      <c r="E141" s="81">
        <f t="shared" si="28"/>
        <v>397410.48</v>
      </c>
      <c r="F141" s="61">
        <f t="shared" si="1"/>
        <v>160.56686122326497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topLeftCell="A4"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145375.20000000001</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145375.20000000001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145375.20000000001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145375.20000000001</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5"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abSelected="1"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23339.71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382132.28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382132.28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318613.76000000001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63518.52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375974.67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375974.67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314278.18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61696.49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29497.320000000065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29497.32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29497.32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51958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Ris Knjigovodstvo</cp:lastModifiedBy>
  <cp:lastPrinted>2026-02-02T10:31:23Z</cp:lastPrinted>
  <dcterms:created xsi:type="dcterms:W3CDTF">2022-04-01T05:14:30Z</dcterms:created>
  <dcterms:modified xsi:type="dcterms:W3CDTF">2026-02-02T10:31:27Z</dcterms:modified>
</cp:coreProperties>
</file>